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igreenspan/Desktop/"/>
    </mc:Choice>
  </mc:AlternateContent>
  <xr:revisionPtr revIDLastSave="0" documentId="8_{2453551A-45B3-C44E-9A12-8B4A10675189}" xr6:coauthVersionLast="45" xr6:coauthVersionMax="45" xr10:uidLastSave="{00000000-0000-0000-0000-000000000000}"/>
  <bookViews>
    <workbookView xWindow="780" yWindow="960" windowWidth="27640" windowHeight="16540" xr2:uid="{1E781771-B84C-634F-8CAC-77EA16E6424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2" i="1" l="1"/>
  <c r="Q92" i="1" s="1"/>
  <c r="O91" i="1"/>
  <c r="N91" i="1"/>
  <c r="M91" i="1"/>
  <c r="L91" i="1"/>
  <c r="K91" i="1"/>
  <c r="J91" i="1"/>
  <c r="I91" i="1"/>
  <c r="H91" i="1"/>
  <c r="G91" i="1"/>
  <c r="F91" i="1"/>
  <c r="E91" i="1"/>
  <c r="D91" i="1"/>
  <c r="P91" i="1" s="1"/>
  <c r="Q91" i="1" s="1"/>
  <c r="O90" i="1"/>
  <c r="N90" i="1"/>
  <c r="M90" i="1"/>
  <c r="L90" i="1"/>
  <c r="K90" i="1"/>
  <c r="J90" i="1"/>
  <c r="I90" i="1"/>
  <c r="H90" i="1"/>
  <c r="G90" i="1"/>
  <c r="F90" i="1"/>
  <c r="E90" i="1"/>
  <c r="D90" i="1"/>
  <c r="P90" i="1" s="1"/>
  <c r="Q90" i="1" s="1"/>
  <c r="P89" i="1"/>
  <c r="Q89" i="1" s="1"/>
  <c r="O88" i="1"/>
  <c r="N88" i="1"/>
  <c r="M88" i="1"/>
  <c r="L88" i="1"/>
  <c r="K88" i="1"/>
  <c r="J88" i="1"/>
  <c r="I88" i="1"/>
  <c r="H88" i="1"/>
  <c r="G88" i="1"/>
  <c r="F88" i="1"/>
  <c r="E88" i="1"/>
  <c r="D88" i="1"/>
  <c r="P88" i="1" s="1"/>
  <c r="Q88" i="1" s="1"/>
  <c r="O87" i="1"/>
  <c r="N87" i="1"/>
  <c r="M87" i="1"/>
  <c r="L87" i="1"/>
  <c r="K87" i="1"/>
  <c r="J87" i="1"/>
  <c r="I87" i="1"/>
  <c r="H87" i="1"/>
  <c r="G87" i="1"/>
  <c r="F87" i="1"/>
  <c r="E87" i="1"/>
  <c r="D87" i="1"/>
  <c r="P87" i="1" s="1"/>
  <c r="Q87" i="1" s="1"/>
  <c r="P86" i="1"/>
  <c r="Q86" i="1" s="1"/>
  <c r="P85" i="1"/>
  <c r="Q85" i="1" s="1"/>
  <c r="P84" i="1"/>
  <c r="Q84" i="1" s="1"/>
  <c r="P83" i="1"/>
  <c r="Q83" i="1" s="1"/>
  <c r="P82" i="1"/>
  <c r="Q82" i="1" s="1"/>
  <c r="P81" i="1"/>
  <c r="Q81" i="1" s="1"/>
  <c r="O71" i="1"/>
  <c r="O76" i="1" s="1"/>
  <c r="N71" i="1"/>
  <c r="N76" i="1" s="1"/>
  <c r="M71" i="1"/>
  <c r="M76" i="1" s="1"/>
  <c r="L71" i="1"/>
  <c r="L76" i="1" s="1"/>
  <c r="K71" i="1"/>
  <c r="K76" i="1" s="1"/>
  <c r="J71" i="1"/>
  <c r="J76" i="1" s="1"/>
  <c r="I71" i="1"/>
  <c r="I76" i="1" s="1"/>
  <c r="H71" i="1"/>
  <c r="H76" i="1" s="1"/>
  <c r="F71" i="1"/>
  <c r="F76" i="1" s="1"/>
  <c r="E71" i="1"/>
  <c r="E76" i="1" s="1"/>
  <c r="P70" i="1"/>
  <c r="Q70" i="1" s="1"/>
  <c r="Q69" i="1"/>
  <c r="P69" i="1"/>
  <c r="P68" i="1"/>
  <c r="Q68" i="1" s="1"/>
  <c r="Q67" i="1"/>
  <c r="P67" i="1"/>
  <c r="P66" i="1"/>
  <c r="Q66" i="1" s="1"/>
  <c r="Q65" i="1"/>
  <c r="P65" i="1"/>
  <c r="P64" i="1"/>
  <c r="Q64" i="1" s="1"/>
  <c r="Q63" i="1"/>
  <c r="P63" i="1"/>
  <c r="P62" i="1"/>
  <c r="Q62" i="1" s="1"/>
  <c r="O61" i="1"/>
  <c r="N61" i="1"/>
  <c r="M61" i="1"/>
  <c r="L61" i="1"/>
  <c r="K61" i="1"/>
  <c r="J61" i="1"/>
  <c r="I61" i="1"/>
  <c r="H61" i="1"/>
  <c r="G61" i="1"/>
  <c r="G76" i="1" s="1"/>
  <c r="F61" i="1"/>
  <c r="E61" i="1"/>
  <c r="D61" i="1"/>
  <c r="P61" i="1" s="1"/>
  <c r="Q61" i="1" s="1"/>
  <c r="P60" i="1"/>
  <c r="Q60" i="1" s="1"/>
  <c r="Q59" i="1"/>
  <c r="P59" i="1"/>
  <c r="P58" i="1"/>
  <c r="Q58" i="1" s="1"/>
  <c r="Q57" i="1"/>
  <c r="P57" i="1"/>
  <c r="P56" i="1"/>
  <c r="Q56" i="1" s="1"/>
  <c r="Q55" i="1"/>
  <c r="P55" i="1"/>
  <c r="P54" i="1"/>
  <c r="Q54" i="1" s="1"/>
  <c r="Q53" i="1"/>
  <c r="P53" i="1"/>
  <c r="P52" i="1"/>
  <c r="Q52" i="1" s="1"/>
  <c r="Q51" i="1"/>
  <c r="P51" i="1"/>
  <c r="P50" i="1"/>
  <c r="Q50" i="1" s="1"/>
  <c r="Q49" i="1"/>
  <c r="P49" i="1"/>
  <c r="P48" i="1"/>
  <c r="Q48" i="1" s="1"/>
  <c r="Q47" i="1"/>
  <c r="P47" i="1"/>
  <c r="P46" i="1"/>
  <c r="Q46" i="1" s="1"/>
  <c r="Q45" i="1"/>
  <c r="P45" i="1"/>
  <c r="P44" i="1"/>
  <c r="Q44" i="1" s="1"/>
  <c r="Q43" i="1"/>
  <c r="P43" i="1"/>
  <c r="P42" i="1"/>
  <c r="Q42" i="1" s="1"/>
  <c r="Q41" i="1"/>
  <c r="P41" i="1"/>
  <c r="P40" i="1"/>
  <c r="Q40" i="1" s="1"/>
  <c r="Q39" i="1"/>
  <c r="P39" i="1"/>
  <c r="P38" i="1"/>
  <c r="Q38" i="1" s="1"/>
  <c r="Q37" i="1"/>
  <c r="P37" i="1"/>
  <c r="P36" i="1"/>
  <c r="Q36" i="1" s="1"/>
  <c r="Q35" i="1"/>
  <c r="P35" i="1"/>
  <c r="P34" i="1"/>
  <c r="Q34" i="1" s="1"/>
  <c r="Q33" i="1"/>
  <c r="P33" i="1"/>
  <c r="P32" i="1"/>
  <c r="Q32" i="1" s="1"/>
  <c r="Q31" i="1"/>
  <c r="P31" i="1"/>
  <c r="AM30" i="1"/>
  <c r="AL30" i="1"/>
  <c r="Q30" i="1"/>
  <c r="P30" i="1"/>
  <c r="P29" i="1"/>
  <c r="Q29" i="1" s="1"/>
  <c r="Q28" i="1"/>
  <c r="P28" i="1"/>
  <c r="P27" i="1"/>
  <c r="Q27" i="1" s="1"/>
  <c r="Q26" i="1"/>
  <c r="P26" i="1"/>
  <c r="P25" i="1"/>
  <c r="Q25" i="1" s="1"/>
  <c r="O24" i="1"/>
  <c r="N24" i="1"/>
  <c r="M24" i="1"/>
  <c r="L24" i="1"/>
  <c r="K24" i="1"/>
  <c r="J24" i="1"/>
  <c r="I24" i="1"/>
  <c r="H24" i="1"/>
  <c r="G24" i="1"/>
  <c r="F24" i="1"/>
  <c r="E24" i="1"/>
  <c r="D24" i="1"/>
  <c r="P24" i="1" s="1"/>
  <c r="Q24" i="1" s="1"/>
  <c r="P23" i="1"/>
  <c r="Q23" i="1" s="1"/>
  <c r="P22" i="1"/>
  <c r="Q22" i="1" s="1"/>
  <c r="P21" i="1"/>
  <c r="Q21" i="1" s="1"/>
  <c r="P20" i="1"/>
  <c r="Q20" i="1" s="1"/>
  <c r="P19" i="1"/>
  <c r="Q19" i="1" s="1"/>
  <c r="AH18" i="1"/>
  <c r="AQ16" i="1" s="1"/>
  <c r="Q18" i="1"/>
  <c r="P18" i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Q17" i="1" s="1"/>
  <c r="P16" i="1"/>
  <c r="Q16" i="1" s="1"/>
  <c r="AE15" i="1"/>
  <c r="Q15" i="1"/>
  <c r="P15" i="1"/>
  <c r="AI14" i="1"/>
  <c r="AI15" i="1" s="1"/>
  <c r="AF14" i="1"/>
  <c r="AF15" i="1" s="1"/>
  <c r="AE14" i="1"/>
  <c r="AD14" i="1"/>
  <c r="AD15" i="1" s="1"/>
  <c r="AC14" i="1"/>
  <c r="AC15" i="1" s="1"/>
  <c r="AB14" i="1"/>
  <c r="AH14" i="1" s="1"/>
  <c r="P14" i="1"/>
  <c r="Q14" i="1" s="1"/>
  <c r="P13" i="1"/>
  <c r="Q13" i="1" s="1"/>
  <c r="P12" i="1"/>
  <c r="Q12" i="1" s="1"/>
  <c r="P11" i="1"/>
  <c r="Q11" i="1" s="1"/>
  <c r="O10" i="1"/>
  <c r="O75" i="1" s="1"/>
  <c r="N10" i="1"/>
  <c r="N75" i="1" s="1"/>
  <c r="N77" i="1" s="1"/>
  <c r="M10" i="1"/>
  <c r="M75" i="1" s="1"/>
  <c r="M77" i="1" s="1"/>
  <c r="L10" i="1"/>
  <c r="L75" i="1" s="1"/>
  <c r="L77" i="1" s="1"/>
  <c r="K10" i="1"/>
  <c r="K75" i="1" s="1"/>
  <c r="J10" i="1"/>
  <c r="J75" i="1" s="1"/>
  <c r="J77" i="1" s="1"/>
  <c r="I10" i="1"/>
  <c r="I75" i="1" s="1"/>
  <c r="I77" i="1" s="1"/>
  <c r="H10" i="1"/>
  <c r="H75" i="1" s="1"/>
  <c r="H77" i="1" s="1"/>
  <c r="G10" i="1"/>
  <c r="G75" i="1" s="1"/>
  <c r="F10" i="1"/>
  <c r="F75" i="1" s="1"/>
  <c r="E10" i="1"/>
  <c r="E75" i="1" s="1"/>
  <c r="E77" i="1" s="1"/>
  <c r="D10" i="1"/>
  <c r="D75" i="1" s="1"/>
  <c r="AH9" i="1"/>
  <c r="AQ8" i="1" s="1"/>
  <c r="Q9" i="1"/>
  <c r="P9" i="1"/>
  <c r="AP8" i="1"/>
  <c r="AR8" i="1" s="1"/>
  <c r="P8" i="1"/>
  <c r="Q8" i="1" s="1"/>
  <c r="AC7" i="1"/>
  <c r="P7" i="1"/>
  <c r="Q7" i="1" s="1"/>
  <c r="AI6" i="1"/>
  <c r="AI7" i="1" s="1"/>
  <c r="AF6" i="1"/>
  <c r="AF7" i="1" s="1"/>
  <c r="AE6" i="1"/>
  <c r="AE7" i="1" s="1"/>
  <c r="AD6" i="1"/>
  <c r="AD7" i="1" s="1"/>
  <c r="AC6" i="1"/>
  <c r="AB6" i="1"/>
  <c r="AB7" i="1" s="1"/>
  <c r="AH7" i="1" s="1"/>
  <c r="P6" i="1"/>
  <c r="Q6" i="1" s="1"/>
  <c r="P5" i="1"/>
  <c r="Q5" i="1" s="1"/>
  <c r="G93" i="1" l="1"/>
  <c r="G94" i="1"/>
  <c r="H94" i="1"/>
  <c r="H93" i="1"/>
  <c r="L94" i="1"/>
  <c r="L93" i="1"/>
  <c r="F77" i="1"/>
  <c r="I94" i="1"/>
  <c r="I93" i="1"/>
  <c r="M94" i="1"/>
  <c r="M93" i="1"/>
  <c r="G77" i="1"/>
  <c r="K77" i="1"/>
  <c r="O77" i="1"/>
  <c r="E94" i="1"/>
  <c r="E93" i="1"/>
  <c r="J93" i="1"/>
  <c r="J94" i="1"/>
  <c r="N93" i="1"/>
  <c r="N94" i="1"/>
  <c r="F93" i="1"/>
  <c r="F94" i="1"/>
  <c r="K93" i="1"/>
  <c r="K94" i="1"/>
  <c r="O93" i="1"/>
  <c r="O94" i="1"/>
  <c r="AB15" i="1"/>
  <c r="AH15" i="1" s="1"/>
  <c r="P10" i="1"/>
  <c r="AP16" i="1"/>
  <c r="AR16" i="1" s="1"/>
  <c r="P71" i="1"/>
  <c r="D76" i="1"/>
  <c r="AH6" i="1"/>
  <c r="D94" i="1" l="1"/>
  <c r="P94" i="1" s="1"/>
  <c r="Q94" i="1" s="1"/>
  <c r="D93" i="1"/>
  <c r="P93" i="1" s="1"/>
  <c r="Q93" i="1" s="1"/>
  <c r="Q71" i="1"/>
  <c r="Q76" i="1" s="1"/>
  <c r="P76" i="1"/>
  <c r="D77" i="1"/>
  <c r="P75" i="1"/>
  <c r="Q10" i="1"/>
  <c r="Q75" i="1" s="1"/>
  <c r="Q77" i="1" s="1"/>
  <c r="P77" i="1" l="1"/>
</calcChain>
</file>

<file path=xl/sharedStrings.xml><?xml version="1.0" encoding="utf-8"?>
<sst xmlns="http://schemas.openxmlformats.org/spreadsheetml/2006/main" count="203" uniqueCount="154">
  <si>
    <t>Year 2019</t>
  </si>
  <si>
    <t>labor</t>
  </si>
  <si>
    <t>occupancy</t>
  </si>
  <si>
    <t>supplies</t>
  </si>
  <si>
    <t>out lab</t>
  </si>
  <si>
    <t>admin</t>
  </si>
  <si>
    <t>Doctor Salary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</si>
  <si>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</si>
  <si>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</si>
  <si>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</si>
  <si>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</si>
  <si>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</si>
  <si>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</si>
  <si>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</si>
  <si>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</si>
  <si>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</si>
  <si>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</si>
  <si>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</si>
  <si>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</si>
  <si>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</si>
  <si>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Average</t>
  </si>
  <si>
    <t>A</t>
  </si>
  <si>
    <t>B</t>
  </si>
  <si>
    <t>D</t>
  </si>
  <si>
    <t>F</t>
  </si>
  <si>
    <t>G</t>
  </si>
  <si>
    <t>Doctor compensation</t>
  </si>
  <si>
    <t>Roi</t>
  </si>
  <si>
    <t>savings</t>
  </si>
  <si>
    <t>Acc #</t>
  </si>
  <si>
    <t>Revenue</t>
  </si>
  <si>
    <t>Income from doctor</t>
  </si>
  <si>
    <t>Income from Associates</t>
  </si>
  <si>
    <t>הכ</t>
  </si>
  <si>
    <t>total profit</t>
  </si>
  <si>
    <t>Income from Hygienist</t>
  </si>
  <si>
    <t>Income from Experts</t>
  </si>
  <si>
    <t>שינניות- הכ מש. מקצועי</t>
  </si>
  <si>
    <t>total income</t>
  </si>
  <si>
    <t>Total</t>
  </si>
  <si>
    <t>Salaries</t>
  </si>
  <si>
    <t>Salary &amp; Benefits - Doctor</t>
  </si>
  <si>
    <t>Salary &amp; Benefits - Hyginiests</t>
  </si>
  <si>
    <t>Salary &amp; Benefits - Assistants</t>
  </si>
  <si>
    <t>502+ ש. מקצועי</t>
  </si>
  <si>
    <t>Salary &amp; Benefits - Specialized doctor</t>
  </si>
  <si>
    <t>505+מומחה</t>
  </si>
  <si>
    <t>Cost of Sales</t>
  </si>
  <si>
    <t>Laboratory Expenses</t>
  </si>
  <si>
    <t>Dental Supplies</t>
  </si>
  <si>
    <t>מעבדה</t>
  </si>
  <si>
    <t>Dental Maintenance</t>
  </si>
  <si>
    <t>דנטלי</t>
  </si>
  <si>
    <t>Ari Laboratory Materials</t>
  </si>
  <si>
    <t>דנטלי אח</t>
  </si>
  <si>
    <t>מעבדה ארי</t>
  </si>
  <si>
    <t>Overheads</t>
  </si>
  <si>
    <t>Salary &amp; Benefits - Admin.</t>
  </si>
  <si>
    <t>Travel</t>
  </si>
  <si>
    <t>adina cleaner</t>
  </si>
  <si>
    <t>Overseas Travel</t>
  </si>
  <si>
    <t>נסיעות</t>
  </si>
  <si>
    <t>yael G</t>
  </si>
  <si>
    <t>Motor Expenses</t>
  </si>
  <si>
    <t>נסיעות חו</t>
  </si>
  <si>
    <t>shari G</t>
  </si>
  <si>
    <t>Entertainment in Israel</t>
  </si>
  <si>
    <t>רכב, שכירות רכב</t>
  </si>
  <si>
    <t>Parking</t>
  </si>
  <si>
    <t>Office Expenses</t>
  </si>
  <si>
    <t>חניה</t>
  </si>
  <si>
    <t>Office Repairs &amp; Maintenance</t>
  </si>
  <si>
    <t>משרד</t>
  </si>
  <si>
    <t>Water</t>
  </si>
  <si>
    <t>אחזקה+ מחשב</t>
  </si>
  <si>
    <t>Electricity</t>
  </si>
  <si>
    <t>מים</t>
  </si>
  <si>
    <t>Arnona</t>
  </si>
  <si>
    <t>חשמל</t>
  </si>
  <si>
    <t>Cell Phones</t>
  </si>
  <si>
    <t>ארנונה</t>
  </si>
  <si>
    <t>Telephones &amp; Communication</t>
  </si>
  <si>
    <t>דמי שימוש</t>
  </si>
  <si>
    <t>Internet</t>
  </si>
  <si>
    <t>טלפון</t>
  </si>
  <si>
    <t>Review (BDO)</t>
  </si>
  <si>
    <t>תקשורת</t>
  </si>
  <si>
    <t>Bookeeping</t>
  </si>
  <si>
    <t>בקורת</t>
  </si>
  <si>
    <t>Audit</t>
  </si>
  <si>
    <t>הנחש</t>
  </si>
  <si>
    <t>Legal</t>
  </si>
  <si>
    <t>בדיקה</t>
  </si>
  <si>
    <t>Insurance</t>
  </si>
  <si>
    <t>משפטיות</t>
  </si>
  <si>
    <t>Conferences&amp;Seminars</t>
  </si>
  <si>
    <t>ביטוח</t>
  </si>
  <si>
    <t>Refreshments</t>
  </si>
  <si>
    <t>השתלמות, קורס שתלים</t>
  </si>
  <si>
    <t>Gifts</t>
  </si>
  <si>
    <t>ארוח/כיבוד</t>
  </si>
  <si>
    <t>Donations</t>
  </si>
  <si>
    <t>מתנות</t>
  </si>
  <si>
    <t>Rent</t>
  </si>
  <si>
    <t>תרומות</t>
  </si>
  <si>
    <t>Consultancy</t>
  </si>
  <si>
    <t>שכירות משרד</t>
  </si>
  <si>
    <t>Depreciation</t>
  </si>
  <si>
    <t>ייעוץ</t>
  </si>
  <si>
    <t>Membership</t>
  </si>
  <si>
    <t>פחת</t>
  </si>
  <si>
    <t>Advertising</t>
  </si>
  <si>
    <t>דמי חבר</t>
  </si>
  <si>
    <t>Professional services</t>
  </si>
  <si>
    <t>פרסום</t>
  </si>
  <si>
    <t>Work clothes</t>
  </si>
  <si>
    <t>ש.מקצועים</t>
  </si>
  <si>
    <t>Office management fees</t>
  </si>
  <si>
    <t>ביגוד</t>
  </si>
  <si>
    <t>Fees to the Registrar of Companies</t>
  </si>
  <si>
    <t>דמי ניהול</t>
  </si>
  <si>
    <t>Medical expenses- Ari</t>
  </si>
  <si>
    <t>אגרות</t>
  </si>
  <si>
    <t>Fee</t>
  </si>
  <si>
    <t>רפואי</t>
  </si>
  <si>
    <t>עמלה</t>
  </si>
  <si>
    <t>Finance</t>
  </si>
  <si>
    <t>Bank Charges</t>
  </si>
  <si>
    <t>Bank Interest</t>
  </si>
  <si>
    <t>עמלות</t>
  </si>
  <si>
    <t>Loan Interest</t>
  </si>
  <si>
    <t>Income tax interest</t>
  </si>
  <si>
    <t>ריבית הל+ פ</t>
  </si>
  <si>
    <t>Credit Card Commission</t>
  </si>
  <si>
    <t>קנסות+ריבית מו</t>
  </si>
  <si>
    <t>Exchange rate differences</t>
  </si>
  <si>
    <t>עמלות כר</t>
  </si>
  <si>
    <t>Excess expenses</t>
  </si>
  <si>
    <t>הפרשי שער</t>
  </si>
  <si>
    <t>הפרשים</t>
  </si>
  <si>
    <t>Income</t>
  </si>
  <si>
    <t>Costs</t>
  </si>
  <si>
    <t>Net Profit</t>
  </si>
  <si>
    <t>Hours Dr</t>
  </si>
  <si>
    <t>Days Dr</t>
  </si>
  <si>
    <t>Hours Hygiene</t>
  </si>
  <si>
    <t>Days Hygiene</t>
  </si>
  <si>
    <t>Dr. Production Per Hour</t>
  </si>
  <si>
    <t>Dr. Production Per Day</t>
  </si>
  <si>
    <t>Hygiene Production Per Hour</t>
  </si>
  <si>
    <t>Hygiene Production Per Day</t>
  </si>
  <si>
    <t>Expenses Per Hour</t>
  </si>
  <si>
    <t>Expenses Per Day</t>
  </si>
  <si>
    <t>New Patients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</si>
</sst>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 (Body)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charset val="177"/>
      <scheme val="minor"/>
    </font>
    <font>
      <b/>
      <sz val="14"/>
      <color indexed="8"/>
      <name val="Arial"/>
      <family val="2"/>
    </font>
    <font>
      <b/>
      <sz val="11"/>
      <color theme="5" tint="-0.499984740745262"/>
      <name val="Calibri"/>
      <family val="2"/>
      <scheme val="minor"/>
    </font>
    <font>
      <sz val="9"/>
      <color rgb="FF00B0F0"/>
      <name val="Calibri"/>
      <family val="2"/>
      <charset val="177"/>
      <scheme val="minor"/>
    </font>
    <font>
      <sz val="14"/>
      <name val="Arial"/>
      <family val="2"/>
    </font>
    <font>
      <sz val="14"/>
      <color rgb="FF0070C0"/>
      <name val="Arial"/>
      <family val="2"/>
    </font>
    <font>
      <b/>
      <sz val="11"/>
      <color rgb="FF00B0F0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B0F0"/>
      <name val="Calibri"/>
      <family val="2"/>
      <charset val="177"/>
      <scheme val="minor"/>
    </font>
    <font>
      <b/>
      <sz val="11"/>
      <name val="Calibri"/>
      <family val="2"/>
      <scheme val="minor"/>
    </font>
    <font>
      <b/>
      <sz val="14"/>
      <color rgb="FF0070C0"/>
      <name val="Arial"/>
      <family val="2"/>
    </font>
    <font>
      <sz val="11"/>
      <color theme="1"/>
      <name val="Calibri"/>
      <family val="2"/>
      <scheme val="minor"/>
    </font>
    <font>
      <sz val="14"/>
      <color theme="0"/>
      <name val="Arial"/>
      <family val="2"/>
    </font>
    <font>
      <sz val="14"/>
      <color rgb="FF00B0F0"/>
      <name val="Arial"/>
      <family val="2"/>
    </font>
    <font>
      <b/>
      <sz val="14"/>
      <color rgb="FF00B0F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  <charset val="177"/>
    </font>
    <font>
      <sz val="14"/>
      <color indexed="8"/>
      <name val="Arial"/>
      <family val="2"/>
    </font>
    <font>
      <sz val="14"/>
      <color rgb="FF7030A0"/>
      <name val="Arial"/>
      <family val="2"/>
    </font>
    <font>
      <b/>
      <sz val="14"/>
      <color rgb="FF7030A0"/>
      <name val="Arial"/>
      <family val="2"/>
    </font>
    <font>
      <b/>
      <sz val="14"/>
      <color theme="1"/>
      <name val="Arial"/>
      <family val="2"/>
    </font>
    <font>
      <b/>
      <sz val="14"/>
      <color theme="5" tint="-0.249977111117893"/>
      <name val="Arial"/>
      <family val="2"/>
    </font>
    <font>
      <b/>
      <sz val="14"/>
      <color rgb="FF92D050"/>
      <name val="Arial"/>
      <family val="2"/>
    </font>
    <font>
      <b/>
      <sz val="10"/>
      <color theme="5" tint="-0.249977111117893"/>
      <name val="Arial"/>
      <family val="2"/>
    </font>
    <font>
      <b/>
      <sz val="10"/>
      <color theme="0"/>
      <name val="Arial"/>
      <family val="2"/>
    </font>
    <font>
      <b/>
      <sz val="9"/>
      <color indexed="8"/>
      <name val="Arial"/>
      <family val="2"/>
    </font>
    <font>
      <b/>
      <sz val="10"/>
      <color rgb="FF7030A0"/>
      <name val="Arial"/>
      <family val="2"/>
    </font>
    <font>
      <sz val="14"/>
      <color rgb="FF0070C0"/>
      <name val="Calibri"/>
      <family val="2"/>
      <charset val="177"/>
      <scheme val="minor"/>
    </font>
    <font>
      <b/>
      <sz val="14"/>
      <color rgb="FF0070C0"/>
      <name val="Calibri"/>
      <family val="2"/>
      <scheme val="minor"/>
    </font>
    <font>
      <sz val="14"/>
      <color rgb="FFFF0000"/>
      <name val="Calibri"/>
      <family val="2"/>
      <charset val="177"/>
      <scheme val="minor"/>
    </font>
    <font>
      <b/>
      <sz val="14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charset val="177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26">
    <xf numFmtId="0" fontId="0" fillId="0" borderId="0" xfId="0"/>
    <xf numFmtId="2" fontId="2" fillId="0" borderId="0" xfId="0" applyNumberFormat="1" applyFont="1"/>
    <xf numFmtId="2" fontId="0" fillId="0" borderId="0" xfId="0" applyNumberFormat="1"/>
    <xf numFmtId="2" fontId="3" fillId="2" borderId="1" xfId="0" applyNumberFormat="1" applyFont="1" applyFill="1" applyBorder="1"/>
    <xf numFmtId="2" fontId="3" fillId="3" borderId="1" xfId="0" applyNumberFormat="1" applyFont="1" applyFill="1" applyBorder="1"/>
    <xf numFmtId="2" fontId="3" fillId="4" borderId="1" xfId="0" applyNumberFormat="1" applyFont="1" applyFill="1" applyBorder="1"/>
    <xf numFmtId="2" fontId="3" fillId="5" borderId="1" xfId="0" applyNumberFormat="1" applyFont="1" applyFill="1" applyBorder="1"/>
    <xf numFmtId="2" fontId="3" fillId="6" borderId="1" xfId="0" applyNumberFormat="1" applyFont="1" applyFill="1" applyBorder="1"/>
    <xf numFmtId="2" fontId="4" fillId="7" borderId="2" xfId="0" applyNumberFormat="1" applyFont="1" applyFill="1" applyBorder="1" applyAlignment="1">
      <alignment wrapText="1"/>
    </xf>
    <xf numFmtId="2" fontId="0" fillId="0" borderId="3" xfId="0" applyNumberFormat="1" applyBorder="1"/>
    <xf numFmtId="2" fontId="5" fillId="0" borderId="0" xfId="0" applyNumberFormat="1" applyFont="1"/>
    <xf numFmtId="2" fontId="6" fillId="0" borderId="0" xfId="0" applyNumberFormat="1" applyFont="1"/>
    <xf numFmtId="2" fontId="7" fillId="0" borderId="0" xfId="0" applyNumberFormat="1" applyFont="1"/>
    <xf numFmtId="2" fontId="8" fillId="0" borderId="0" xfId="0" applyNumberFormat="1" applyFont="1"/>
    <xf numFmtId="2" fontId="9" fillId="0" borderId="0" xfId="0" applyNumberFormat="1" applyFont="1"/>
    <xf numFmtId="2" fontId="11" fillId="0" borderId="4" xfId="3" applyNumberFormat="1" applyFont="1" applyBorder="1" applyAlignment="1">
      <alignment horizontal="left"/>
    </xf>
    <xf numFmtId="2" fontId="12" fillId="0" borderId="4" xfId="3" applyNumberFormat="1" applyFont="1" applyBorder="1" applyAlignment="1">
      <alignment horizontal="left"/>
    </xf>
    <xf numFmtId="2" fontId="9" fillId="8" borderId="5" xfId="0" applyNumberFormat="1" applyFont="1" applyFill="1" applyBorder="1"/>
    <xf numFmtId="2" fontId="6" fillId="0" borderId="6" xfId="0" applyNumberFormat="1" applyFont="1" applyBorder="1"/>
    <xf numFmtId="2" fontId="7" fillId="0" borderId="6" xfId="0" applyNumberFormat="1" applyFont="1" applyBorder="1"/>
    <xf numFmtId="2" fontId="8" fillId="0" borderId="6" xfId="0" applyNumberFormat="1" applyFont="1" applyBorder="1"/>
    <xf numFmtId="2" fontId="9" fillId="0" borderId="6" xfId="0" applyNumberFormat="1" applyFont="1" applyBorder="1"/>
    <xf numFmtId="2" fontId="0" fillId="0" borderId="6" xfId="0" applyNumberFormat="1" applyBorder="1"/>
    <xf numFmtId="2" fontId="0" fillId="0" borderId="7" xfId="0" applyNumberFormat="1" applyBorder="1"/>
    <xf numFmtId="2" fontId="13" fillId="0" borderId="4" xfId="0" applyNumberFormat="1" applyFont="1" applyBorder="1"/>
    <xf numFmtId="2" fontId="14" fillId="0" borderId="4" xfId="3" applyNumberFormat="1" applyFont="1" applyBorder="1" applyAlignment="1">
      <alignment horizontal="left" vertical="top"/>
    </xf>
    <xf numFmtId="2" fontId="13" fillId="0" borderId="0" xfId="0" applyNumberFormat="1" applyFont="1"/>
    <xf numFmtId="2" fontId="13" fillId="0" borderId="3" xfId="0" applyNumberFormat="1" applyFont="1" applyBorder="1"/>
    <xf numFmtId="2" fontId="5" fillId="0" borderId="4" xfId="0" applyNumberFormat="1" applyFont="1" applyBorder="1"/>
    <xf numFmtId="2" fontId="6" fillId="0" borderId="4" xfId="0" applyNumberFormat="1" applyFont="1" applyBorder="1"/>
    <xf numFmtId="2" fontId="7" fillId="0" borderId="4" xfId="0" applyNumberFormat="1" applyFont="1" applyBorder="1"/>
    <xf numFmtId="2" fontId="8" fillId="0" borderId="4" xfId="0" applyNumberFormat="1" applyFont="1" applyBorder="1"/>
    <xf numFmtId="2" fontId="15" fillId="0" borderId="4" xfId="0" applyNumberFormat="1" applyFont="1" applyBorder="1"/>
    <xf numFmtId="2" fontId="0" fillId="0" borderId="4" xfId="0" applyNumberFormat="1" applyBorder="1"/>
    <xf numFmtId="2" fontId="16" fillId="0" borderId="4" xfId="0" applyNumberFormat="1" applyFont="1" applyBorder="1" applyAlignment="1">
      <alignment wrapText="1"/>
    </xf>
    <xf numFmtId="2" fontId="17" fillId="0" borderId="4" xfId="4" applyNumberFormat="1" applyFont="1" applyBorder="1"/>
    <xf numFmtId="2" fontId="11" fillId="0" borderId="4" xfId="4" applyNumberFormat="1" applyFont="1" applyBorder="1"/>
    <xf numFmtId="2" fontId="18" fillId="0" borderId="4" xfId="3" applyNumberFormat="1" applyFont="1" applyBorder="1" applyAlignment="1">
      <alignment horizontal="left" vertical="top"/>
    </xf>
    <xf numFmtId="2" fontId="9" fillId="0" borderId="4" xfId="0" applyNumberFormat="1" applyFont="1" applyBorder="1"/>
    <xf numFmtId="2" fontId="19" fillId="0" borderId="4" xfId="0" applyNumberFormat="1" applyFont="1" applyBorder="1"/>
    <xf numFmtId="2" fontId="18" fillId="0" borderId="4" xfId="4" applyNumberFormat="1" applyFont="1" applyBorder="1"/>
    <xf numFmtId="2" fontId="18" fillId="0" borderId="4" xfId="3" applyNumberFormat="1" applyFont="1" applyBorder="1" applyAlignment="1">
      <alignment horizontal="center" vertical="top"/>
    </xf>
    <xf numFmtId="2" fontId="5" fillId="0" borderId="4" xfId="2" applyNumberFormat="1" applyFont="1" applyBorder="1"/>
    <xf numFmtId="2" fontId="6" fillId="0" borderId="4" xfId="2" applyNumberFormat="1" applyFont="1" applyBorder="1"/>
    <xf numFmtId="2" fontId="7" fillId="0" borderId="4" xfId="2" applyNumberFormat="1" applyFont="1" applyBorder="1"/>
    <xf numFmtId="2" fontId="8" fillId="0" borderId="4" xfId="2" applyNumberFormat="1" applyFont="1" applyBorder="1"/>
    <xf numFmtId="2" fontId="20" fillId="9" borderId="4" xfId="2" applyNumberFormat="1" applyFont="1" applyFill="1" applyBorder="1"/>
    <xf numFmtId="2" fontId="0" fillId="0" borderId="0" xfId="2" applyNumberFormat="1" applyFont="1" applyBorder="1"/>
    <xf numFmtId="2" fontId="21" fillId="0" borderId="4" xfId="2" applyNumberFormat="1" applyFont="1" applyBorder="1"/>
    <xf numFmtId="2" fontId="22" fillId="0" borderId="4" xfId="2" applyNumberFormat="1" applyFont="1" applyBorder="1"/>
    <xf numFmtId="2" fontId="0" fillId="0" borderId="0" xfId="2" applyNumberFormat="1" applyFont="1"/>
    <xf numFmtId="2" fontId="19" fillId="0" borderId="8" xfId="0" applyNumberFormat="1" applyFont="1" applyBorder="1"/>
    <xf numFmtId="2" fontId="19" fillId="0" borderId="0" xfId="0" applyNumberFormat="1" applyFont="1"/>
    <xf numFmtId="2" fontId="0" fillId="0" borderId="9" xfId="0" applyNumberFormat="1" applyBorder="1"/>
    <xf numFmtId="2" fontId="23" fillId="0" borderId="10" xfId="0" applyNumberFormat="1" applyFont="1" applyBorder="1"/>
    <xf numFmtId="2" fontId="6" fillId="0" borderId="11" xfId="0" applyNumberFormat="1" applyFont="1" applyBorder="1"/>
    <xf numFmtId="2" fontId="7" fillId="0" borderId="11" xfId="0" applyNumberFormat="1" applyFont="1" applyBorder="1"/>
    <xf numFmtId="2" fontId="23" fillId="0" borderId="11" xfId="0" applyNumberFormat="1" applyFont="1" applyBorder="1"/>
    <xf numFmtId="2" fontId="0" fillId="0" borderId="12" xfId="0" applyNumberFormat="1" applyBorder="1"/>
    <xf numFmtId="2" fontId="24" fillId="0" borderId="4" xfId="3" applyNumberFormat="1" applyFont="1" applyBorder="1" applyAlignment="1">
      <alignment horizontal="left" vertical="top"/>
    </xf>
    <xf numFmtId="2" fontId="25" fillId="0" borderId="0" xfId="0" applyNumberFormat="1" applyFont="1"/>
    <xf numFmtId="2" fontId="24" fillId="0" borderId="4" xfId="3" applyNumberFormat="1" applyFont="1" applyBorder="1" applyAlignment="1">
      <alignment horizontal="left"/>
    </xf>
    <xf numFmtId="2" fontId="24" fillId="0" borderId="4" xfId="3" applyNumberFormat="1" applyFont="1" applyBorder="1" applyAlignment="1">
      <alignment horizontal="center" vertical="top"/>
    </xf>
    <xf numFmtId="2" fontId="24" fillId="0" borderId="3" xfId="5" applyNumberFormat="1" applyFont="1" applyBorder="1"/>
    <xf numFmtId="2" fontId="26" fillId="7" borderId="4" xfId="3" applyNumberFormat="1" applyFont="1" applyFill="1" applyBorder="1" applyAlignment="1">
      <alignment horizontal="left" vertical="top"/>
    </xf>
    <xf numFmtId="2" fontId="11" fillId="0" borderId="3" xfId="5" applyNumberFormat="1" applyFont="1" applyBorder="1"/>
    <xf numFmtId="2" fontId="5" fillId="0" borderId="13" xfId="0" applyNumberFormat="1" applyFont="1" applyBorder="1"/>
    <xf numFmtId="2" fontId="16" fillId="0" borderId="2" xfId="0" applyNumberFormat="1" applyFont="1" applyBorder="1" applyAlignment="1">
      <alignment wrapText="1"/>
    </xf>
    <xf numFmtId="2" fontId="26" fillId="2" borderId="4" xfId="3" applyNumberFormat="1" applyFont="1" applyFill="1" applyBorder="1" applyAlignment="1">
      <alignment horizontal="left" vertical="top"/>
    </xf>
    <xf numFmtId="2" fontId="27" fillId="0" borderId="4" xfId="3" applyNumberFormat="1" applyFont="1" applyBorder="1" applyAlignment="1">
      <alignment horizontal="center" vertical="top"/>
    </xf>
    <xf numFmtId="2" fontId="28" fillId="0" borderId="3" xfId="5" applyNumberFormat="1" applyFont="1" applyBorder="1"/>
    <xf numFmtId="2" fontId="0" fillId="0" borderId="2" xfId="0" applyNumberFormat="1" applyBorder="1"/>
    <xf numFmtId="2" fontId="29" fillId="0" borderId="4" xfId="3" applyNumberFormat="1" applyFont="1" applyBorder="1" applyAlignment="1">
      <alignment horizontal="center" vertical="top"/>
    </xf>
    <xf numFmtId="2" fontId="30" fillId="0" borderId="3" xfId="5" applyNumberFormat="1" applyFont="1" applyBorder="1"/>
    <xf numFmtId="2" fontId="0" fillId="0" borderId="4" xfId="1" applyNumberFormat="1" applyFont="1" applyBorder="1"/>
    <xf numFmtId="2" fontId="22" fillId="0" borderId="2" xfId="0" applyNumberFormat="1" applyFont="1" applyBorder="1"/>
    <xf numFmtId="2" fontId="5" fillId="0" borderId="13" xfId="2" applyNumberFormat="1" applyFont="1" applyBorder="1"/>
    <xf numFmtId="2" fontId="15" fillId="0" borderId="4" xfId="2" applyNumberFormat="1" applyFont="1" applyBorder="1"/>
    <xf numFmtId="2" fontId="22" fillId="0" borderId="2" xfId="2" applyNumberFormat="1" applyFont="1" applyBorder="1"/>
    <xf numFmtId="2" fontId="31" fillId="9" borderId="4" xfId="5" applyNumberFormat="1" applyFont="1" applyFill="1" applyBorder="1"/>
    <xf numFmtId="2" fontId="29" fillId="9" borderId="4" xfId="3" applyNumberFormat="1" applyFont="1" applyFill="1" applyBorder="1" applyAlignment="1">
      <alignment horizontal="center" vertical="top"/>
    </xf>
    <xf numFmtId="2" fontId="14" fillId="9" borderId="4" xfId="3" applyNumberFormat="1" applyFont="1" applyFill="1" applyBorder="1" applyAlignment="1">
      <alignment horizontal="left" vertical="top"/>
    </xf>
    <xf numFmtId="2" fontId="32" fillId="9" borderId="4" xfId="3" applyNumberFormat="1" applyFont="1" applyFill="1" applyBorder="1" applyAlignment="1">
      <alignment horizontal="center" vertical="top"/>
    </xf>
    <xf numFmtId="2" fontId="5" fillId="0" borderId="8" xfId="0" applyNumberFormat="1" applyFont="1" applyBorder="1"/>
    <xf numFmtId="2" fontId="17" fillId="9" borderId="4" xfId="4" applyNumberFormat="1" applyFont="1" applyFill="1" applyBorder="1"/>
    <xf numFmtId="2" fontId="14" fillId="9" borderId="4" xfId="3" applyNumberFormat="1" applyFont="1" applyFill="1" applyBorder="1" applyAlignment="1">
      <alignment horizontal="center" vertical="top"/>
    </xf>
    <xf numFmtId="2" fontId="26" fillId="5" borderId="4" xfId="3" applyNumberFormat="1" applyFont="1" applyFill="1" applyBorder="1" applyAlignment="1">
      <alignment horizontal="left" vertical="top"/>
    </xf>
    <xf numFmtId="2" fontId="26" fillId="4" borderId="4" xfId="3" applyNumberFormat="1" applyFont="1" applyFill="1" applyBorder="1" applyAlignment="1">
      <alignment horizontal="left" vertical="top"/>
    </xf>
    <xf numFmtId="2" fontId="33" fillId="9" borderId="4" xfId="3" applyNumberFormat="1" applyFont="1" applyFill="1" applyBorder="1" applyAlignment="1">
      <alignment horizontal="center" vertical="top"/>
    </xf>
    <xf numFmtId="2" fontId="34" fillId="0" borderId="3" xfId="5" applyNumberFormat="1" applyFont="1" applyBorder="1"/>
    <xf numFmtId="2" fontId="26" fillId="0" borderId="4" xfId="3" applyNumberFormat="1" applyFont="1" applyBorder="1" applyAlignment="1">
      <alignment horizontal="left" vertical="top"/>
    </xf>
    <xf numFmtId="2" fontId="32" fillId="0" borderId="4" xfId="3" applyNumberFormat="1" applyFont="1" applyBorder="1" applyAlignment="1">
      <alignment horizontal="center" vertical="top"/>
    </xf>
    <xf numFmtId="2" fontId="35" fillId="0" borderId="3" xfId="5" applyNumberFormat="1" applyFont="1" applyBorder="1"/>
    <xf numFmtId="2" fontId="32" fillId="2" borderId="4" xfId="3" applyNumberFormat="1" applyFont="1" applyFill="1" applyBorder="1" applyAlignment="1">
      <alignment horizontal="left" vertical="top"/>
    </xf>
    <xf numFmtId="2" fontId="26" fillId="10" borderId="4" xfId="3" applyNumberFormat="1" applyFont="1" applyFill="1" applyBorder="1" applyAlignment="1">
      <alignment horizontal="left" vertical="top"/>
    </xf>
    <xf numFmtId="2" fontId="32" fillId="7" borderId="4" xfId="3" applyNumberFormat="1" applyFont="1" applyFill="1" applyBorder="1" applyAlignment="1">
      <alignment horizontal="left" vertical="top"/>
    </xf>
    <xf numFmtId="2" fontId="26" fillId="6" borderId="4" xfId="3" applyNumberFormat="1" applyFont="1" applyFill="1" applyBorder="1" applyAlignment="1">
      <alignment horizontal="left" vertical="top"/>
    </xf>
    <xf numFmtId="2" fontId="32" fillId="3" borderId="4" xfId="3" applyNumberFormat="1" applyFont="1" applyFill="1" applyBorder="1" applyAlignment="1">
      <alignment horizontal="left" vertical="top"/>
    </xf>
    <xf numFmtId="2" fontId="36" fillId="0" borderId="3" xfId="5" applyNumberFormat="1" applyFont="1" applyBorder="1"/>
    <xf numFmtId="2" fontId="37" fillId="0" borderId="3" xfId="5" applyNumberFormat="1" applyFont="1" applyBorder="1"/>
    <xf numFmtId="2" fontId="34" fillId="7" borderId="3" xfId="5" applyNumberFormat="1" applyFont="1" applyFill="1" applyBorder="1"/>
    <xf numFmtId="2" fontId="32" fillId="0" borderId="4" xfId="3" applyNumberFormat="1" applyFont="1" applyBorder="1" applyAlignment="1">
      <alignment horizontal="left" vertical="top"/>
    </xf>
    <xf numFmtId="2" fontId="10" fillId="0" borderId="4" xfId="4" applyNumberFormat="1" applyBorder="1"/>
    <xf numFmtId="2" fontId="38" fillId="0" borderId="3" xfId="5" applyNumberFormat="1" applyFont="1" applyBorder="1"/>
    <xf numFmtId="2" fontId="38" fillId="0" borderId="0" xfId="5" applyNumberFormat="1" applyFont="1"/>
    <xf numFmtId="2" fontId="39" fillId="4" borderId="4" xfId="3" applyNumberFormat="1" applyFont="1" applyFill="1" applyBorder="1" applyAlignment="1">
      <alignment horizontal="left"/>
    </xf>
    <xf numFmtId="2" fontId="40" fillId="0" borderId="4" xfId="3" applyNumberFormat="1" applyFont="1" applyBorder="1" applyAlignment="1">
      <alignment horizontal="center" vertical="top"/>
    </xf>
    <xf numFmtId="2" fontId="41" fillId="0" borderId="3" xfId="5" applyNumberFormat="1" applyFont="1" applyBorder="1"/>
    <xf numFmtId="2" fontId="41" fillId="0" borderId="0" xfId="5" applyNumberFormat="1" applyFont="1"/>
    <xf numFmtId="2" fontId="12" fillId="0" borderId="4" xfId="3" applyNumberFormat="1" applyFont="1" applyBorder="1" applyAlignment="1">
      <alignment horizontal="center"/>
    </xf>
    <xf numFmtId="2" fontId="18" fillId="0" borderId="4" xfId="6" applyNumberFormat="1" applyFont="1" applyBorder="1" applyAlignment="1">
      <alignment horizontal="left"/>
    </xf>
    <xf numFmtId="2" fontId="29" fillId="0" borderId="4" xfId="4" applyNumberFormat="1" applyFont="1" applyBorder="1"/>
    <xf numFmtId="2" fontId="42" fillId="0" borderId="0" xfId="0" applyNumberFormat="1" applyFont="1"/>
    <xf numFmtId="2" fontId="43" fillId="0" borderId="0" xfId="0" applyNumberFormat="1" applyFont="1"/>
    <xf numFmtId="2" fontId="29" fillId="0" borderId="4" xfId="6" applyNumberFormat="1" applyFont="1" applyBorder="1" applyAlignment="1">
      <alignment horizontal="left"/>
    </xf>
    <xf numFmtId="2" fontId="44" fillId="0" borderId="0" xfId="0" applyNumberFormat="1" applyFont="1"/>
    <xf numFmtId="2" fontId="45" fillId="0" borderId="0" xfId="0" applyNumberFormat="1" applyFont="1"/>
    <xf numFmtId="2" fontId="10" fillId="0" borderId="0" xfId="4" applyNumberFormat="1"/>
    <xf numFmtId="2" fontId="12" fillId="0" borderId="0" xfId="6" applyNumberFormat="1" applyFont="1" applyAlignment="1">
      <alignment horizontal="left"/>
    </xf>
    <xf numFmtId="2" fontId="10" fillId="0" borderId="0" xfId="6" applyNumberFormat="1" applyAlignment="1">
      <alignment horizontal="left"/>
    </xf>
    <xf numFmtId="2" fontId="10" fillId="0" borderId="0" xfId="7" applyNumberFormat="1"/>
    <xf numFmtId="2" fontId="10" fillId="0" borderId="0" xfId="3" applyNumberFormat="1"/>
    <xf numFmtId="2" fontId="46" fillId="0" borderId="0" xfId="3" applyNumberFormat="1" applyFont="1" applyAlignment="1">
      <alignment horizontal="left" vertical="top"/>
    </xf>
    <xf numFmtId="2" fontId="47" fillId="0" borderId="0" xfId="0" applyNumberFormat="1" applyFont="1"/>
    <xf numFmtId="2" fontId="48" fillId="0" borderId="0" xfId="0" applyNumberFormat="1" applyFont="1"/>
    <xf numFmtId="2" fontId="49" fillId="0" borderId="0" xfId="0" applyNumberFormat="1" applyFont="1"/>
  </cellXfs>
  <cellStyles count="8">
    <cellStyle name="Comma" xfId="1" builtinId="3"/>
    <cellStyle name="Comma 3" xfId="5" xr:uid="{C0227B5A-EF1B-6B41-97DC-29041C0F7ED9}"/>
    <cellStyle name="Normal" xfId="0" builtinId="0"/>
    <cellStyle name="Normal 2" xfId="7" xr:uid="{4DFEC66F-197C-4847-8052-29126D747338}"/>
    <cellStyle name="Normal 3" xfId="4" xr:uid="{B13ECFAC-3286-1B48-8CA7-7F2C819CF760}"/>
    <cellStyle name="Percent" xfId="2" builtinId="5"/>
    <cellStyle name="Percent 2 2" xfId="6" xr:uid="{42B9C393-CC15-4645-B07E-9FB864383E58}"/>
    <cellStyle name="Percent 3" xfId="3" xr:uid="{A85CD158-7A34-D54B-B989-1FDD075B05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B1D4-DAEF-8544-9FE6-63C2E26A650A}">
  <dimension ref="A1:AR96"/>
  <sheetViews>
    <sheetView tabSelected="1" workbookViewId="0">
      <selection sqref="A1:XFD1048576"/>
    </sheetView>
  </sheetViews>
  <sheetFormatPr baseColWidth="10" defaultColWidth="8.83203125" defaultRowHeight="16"/>
  <cols>
    <col min="1" max="1" width="23.83203125" style="2" bestFit="1" customWidth="1"/>
    <col min="2" max="2" width="32" style="2" customWidth="1"/>
    <col min="3" max="3" width="14.83203125" style="2" hidden="1" customWidth="1"/>
    <col min="4" max="4" width="9.83203125" style="2" bestFit="1" customWidth="1"/>
    <col min="5" max="5" width="8.83203125" style="2"/>
    <col min="6" max="6" width="8.1640625" style="2" bestFit="1" customWidth="1"/>
    <col min="7" max="7" width="9.83203125" style="2" bestFit="1" customWidth="1"/>
    <col min="8" max="8" width="8.33203125" style="2" bestFit="1" customWidth="1"/>
    <col min="9" max="9" width="6.1640625" style="2" bestFit="1" customWidth="1"/>
    <col min="10" max="10" width="7.83203125" style="2" bestFit="1" customWidth="1"/>
    <col min="11" max="11" width="6.1640625" style="2" bestFit="1" customWidth="1"/>
    <col min="12" max="15" width="8.83203125" style="2"/>
    <col min="16" max="16" width="11.1640625" style="9" bestFit="1" customWidth="1"/>
    <col min="17" max="17" width="10.33203125" style="2" customWidth="1"/>
    <col min="18" max="18" width="8.83203125" style="2"/>
    <col min="19" max="19" width="23.83203125" style="2" bestFit="1" customWidth="1"/>
    <col min="20" max="27" width="8.83203125" style="2"/>
    <col min="28" max="28" width="8.83203125" style="10"/>
    <col min="29" max="29" width="8.83203125" style="11"/>
    <col min="30" max="30" width="8.83203125" style="12"/>
    <col min="31" max="31" width="8.83203125" style="13"/>
    <col min="32" max="32" width="8.83203125" style="14"/>
    <col min="33" max="33" width="4.33203125" style="2" customWidth="1"/>
    <col min="34" max="34" width="10" style="2" bestFit="1" customWidth="1"/>
    <col min="35" max="35" width="12" style="2" customWidth="1"/>
    <col min="36" max="41" width="8.83203125" style="2"/>
    <col min="42" max="42" width="14.33203125" style="2" customWidth="1"/>
    <col min="43" max="43" width="12.33203125" style="2" customWidth="1"/>
    <col min="44" max="44" width="11.33203125" style="2" customWidth="1"/>
    <col min="45" max="16384" width="8.83203125" style="2"/>
  </cols>
  <sheetData>
    <row r="1" spans="1:44" ht="28">
      <c r="A1" s="1" t="s">
        <v>0</v>
      </c>
      <c r="D1" s="3" t="s">
        <v>1</v>
      </c>
      <c r="E1" s="4" t="s">
        <v>2</v>
      </c>
      <c r="F1" s="5" t="s">
        <v>3</v>
      </c>
      <c r="G1" s="6" t="s">
        <v>4</v>
      </c>
      <c r="H1" s="7" t="s">
        <v>5</v>
      </c>
      <c r="I1" s="8" t="s">
        <v>6</v>
      </c>
    </row>
    <row r="2" spans="1:44" ht="17" thickBot="1"/>
    <row r="3" spans="1:44" ht="18">
      <c r="A3" s="15"/>
      <c r="B3" s="16"/>
      <c r="C3" s="16"/>
      <c r="AB3" s="17">
        <v>2019</v>
      </c>
      <c r="AC3" s="18"/>
      <c r="AD3" s="19"/>
      <c r="AE3" s="20"/>
      <c r="AF3" s="21"/>
      <c r="AG3" s="22"/>
      <c r="AH3" s="22"/>
      <c r="AI3" s="23"/>
    </row>
    <row r="4" spans="1:44" ht="28">
      <c r="A4" s="24"/>
      <c r="B4" s="25"/>
      <c r="C4" s="15"/>
      <c r="D4" s="26" t="s">
        <v>7</v>
      </c>
      <c r="E4" s="26" t="s">
        <v>8</v>
      </c>
      <c r="F4" s="26" t="s">
        <v>9</v>
      </c>
      <c r="G4" s="26" t="s">
        <v>10</v>
      </c>
      <c r="H4" s="26" t="s">
        <v>11</v>
      </c>
      <c r="I4" s="26" t="s">
        <v>12</v>
      </c>
      <c r="J4" s="26" t="s">
        <v>13</v>
      </c>
      <c r="K4" s="26" t="s">
        <v>14</v>
      </c>
      <c r="L4" s="26" t="s">
        <v>15</v>
      </c>
      <c r="M4" s="26" t="s">
        <v>16</v>
      </c>
      <c r="N4" s="26" t="s">
        <v>17</v>
      </c>
      <c r="O4" s="26" t="s">
        <v>18</v>
      </c>
      <c r="P4" s="27" t="s">
        <v>19</v>
      </c>
      <c r="Q4" s="26" t="s">
        <v>20</v>
      </c>
      <c r="AB4" s="28" t="s">
        <v>21</v>
      </c>
      <c r="AC4" s="29" t="s">
        <v>22</v>
      </c>
      <c r="AD4" s="30" t="s">
        <v>23</v>
      </c>
      <c r="AE4" s="31" t="s">
        <v>24</v>
      </c>
      <c r="AF4" s="32" t="s">
        <v>25</v>
      </c>
      <c r="AH4" s="33"/>
      <c r="AI4" s="34" t="s">
        <v>26</v>
      </c>
      <c r="AO4" s="2" t="s">
        <v>19</v>
      </c>
      <c r="AP4" s="2" t="s">
        <v>27</v>
      </c>
      <c r="AQ4" s="2" t="s">
        <v>28</v>
      </c>
    </row>
    <row r="5" spans="1:44" ht="19">
      <c r="A5" s="25"/>
      <c r="B5" s="35"/>
      <c r="C5" s="25" t="s">
        <v>29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>
        <f t="shared" ref="P5:P9" si="0">SUM(D5:O5)</f>
        <v>0</v>
      </c>
      <c r="Q5" s="26">
        <f>SUM(P5/12)</f>
        <v>0</v>
      </c>
      <c r="AB5" s="28" t="s">
        <v>1</v>
      </c>
      <c r="AC5" s="29" t="s">
        <v>2</v>
      </c>
      <c r="AD5" s="30" t="s">
        <v>3</v>
      </c>
      <c r="AE5" s="31" t="s">
        <v>4</v>
      </c>
      <c r="AF5" s="32" t="s">
        <v>5</v>
      </c>
      <c r="AH5" s="33"/>
      <c r="AI5" s="33"/>
    </row>
    <row r="6" spans="1:44" ht="19">
      <c r="A6" s="36" t="s">
        <v>30</v>
      </c>
      <c r="B6" s="37" t="s">
        <v>31</v>
      </c>
      <c r="C6" s="3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>
        <f t="shared" si="0"/>
        <v>0</v>
      </c>
      <c r="Q6" s="26">
        <f t="shared" ref="Q6:Q69" si="1">SUM(P6/12)</f>
        <v>0</v>
      </c>
      <c r="AB6" s="28" t="e">
        <f>+#REF!+#REF!+#REF!+#REF!</f>
        <v>#REF!</v>
      </c>
      <c r="AC6" s="29" t="e">
        <f>+#REF!+#REF!+#REF!+#REF!+#REF!</f>
        <v>#REF!</v>
      </c>
      <c r="AD6" s="30" t="e">
        <f>+#REF!+#REF!+#REF!</f>
        <v>#REF!</v>
      </c>
      <c r="AE6" s="31" t="e">
        <f>+#REF!</f>
        <v>#REF!</v>
      </c>
      <c r="AF6" s="32" t="e">
        <f>+#REF!+#REF!+#REF!+#REF!+#REF!+#REF!+#REF!+#REF!+#REF!+#REF!+#REF!+#REF!+#REF!+#REF!+#REF!+#REF!+#REF!+#REF!+#REF!+#REF!</f>
        <v>#REF!</v>
      </c>
      <c r="AH6" s="38" t="e">
        <f>SUM(AB6:AG6)</f>
        <v>#REF!</v>
      </c>
      <c r="AI6" s="39" t="e">
        <f>+#REF!+#REF!+#REF!+#REF!+#REF!+#REF!</f>
        <v>#REF!</v>
      </c>
    </row>
    <row r="7" spans="1:44" ht="21">
      <c r="A7" s="40"/>
      <c r="B7" s="37" t="s">
        <v>32</v>
      </c>
      <c r="C7" s="41" t="s">
        <v>33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>
        <f t="shared" si="0"/>
        <v>0</v>
      </c>
      <c r="Q7" s="26">
        <f t="shared" si="1"/>
        <v>0</v>
      </c>
      <c r="AB7" s="42" t="e">
        <f>+AB6/AH9</f>
        <v>#REF!</v>
      </c>
      <c r="AC7" s="43" t="e">
        <f>+AC6/AH9</f>
        <v>#REF!</v>
      </c>
      <c r="AD7" s="44" t="e">
        <f>+AD6/AH9</f>
        <v>#REF!</v>
      </c>
      <c r="AE7" s="45" t="e">
        <f>+AE6/AH9</f>
        <v>#REF!</v>
      </c>
      <c r="AF7" s="46" t="e">
        <f>+AF6/AH9</f>
        <v>#REF!</v>
      </c>
      <c r="AG7" s="47"/>
      <c r="AH7" s="48" t="e">
        <f>SUM(AB7:AG7)</f>
        <v>#REF!</v>
      </c>
      <c r="AI7" s="49" t="e">
        <f>+AI6/AH9</f>
        <v>#REF!</v>
      </c>
      <c r="AO7" s="50">
        <v>0.84</v>
      </c>
      <c r="AP7" s="50">
        <v>0.1</v>
      </c>
      <c r="AQ7" s="50">
        <v>0.06</v>
      </c>
      <c r="AR7" s="2" t="s">
        <v>34</v>
      </c>
    </row>
    <row r="8" spans="1:44" ht="19">
      <c r="A8" s="40"/>
      <c r="B8" s="37" t="s">
        <v>35</v>
      </c>
      <c r="C8" s="41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>
        <f t="shared" si="0"/>
        <v>0</v>
      </c>
      <c r="Q8" s="26">
        <f t="shared" si="1"/>
        <v>0</v>
      </c>
      <c r="AB8" s="51"/>
      <c r="AE8" s="52"/>
      <c r="AF8" s="52"/>
      <c r="AI8" s="53"/>
      <c r="AP8" s="2" t="e">
        <f>SUM(AH9*0.1)</f>
        <v>#REF!</v>
      </c>
      <c r="AQ8" s="2" t="e">
        <f>SUM(AH9*0.06)</f>
        <v>#REF!</v>
      </c>
      <c r="AR8" s="2" t="e">
        <f>SUM(AP8:AQ8)</f>
        <v>#REF!</v>
      </c>
    </row>
    <row r="9" spans="1:44" ht="20" thickBot="1">
      <c r="A9" s="40"/>
      <c r="B9" s="37" t="s">
        <v>36</v>
      </c>
      <c r="C9" s="41" t="s">
        <v>37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>
        <f t="shared" si="0"/>
        <v>0</v>
      </c>
      <c r="Q9" s="26">
        <f t="shared" si="1"/>
        <v>0</v>
      </c>
      <c r="AB9" s="54" t="s">
        <v>38</v>
      </c>
      <c r="AC9" s="55"/>
      <c r="AD9" s="56"/>
      <c r="AE9" s="57"/>
      <c r="AF9" s="57"/>
      <c r="AG9" s="57"/>
      <c r="AH9" s="57" t="e">
        <f>+#REF!</f>
        <v>#REF!</v>
      </c>
      <c r="AI9" s="58"/>
    </row>
    <row r="10" spans="1:44" ht="20" thickBot="1">
      <c r="A10" s="40"/>
      <c r="B10" s="59" t="s">
        <v>39</v>
      </c>
      <c r="C10" s="41"/>
      <c r="D10" s="26">
        <f t="shared" ref="D10:O10" si="2">SUM(D6:D9)</f>
        <v>0</v>
      </c>
      <c r="E10" s="26">
        <f t="shared" si="2"/>
        <v>0</v>
      </c>
      <c r="F10" s="26">
        <f t="shared" si="2"/>
        <v>0</v>
      </c>
      <c r="G10" s="26">
        <f t="shared" si="2"/>
        <v>0</v>
      </c>
      <c r="H10" s="26">
        <f t="shared" si="2"/>
        <v>0</v>
      </c>
      <c r="I10" s="26">
        <f t="shared" si="2"/>
        <v>0</v>
      </c>
      <c r="J10" s="26">
        <f t="shared" si="2"/>
        <v>0</v>
      </c>
      <c r="K10" s="26">
        <f t="shared" si="2"/>
        <v>0</v>
      </c>
      <c r="L10" s="26">
        <f t="shared" si="2"/>
        <v>0</v>
      </c>
      <c r="M10" s="26">
        <f t="shared" si="2"/>
        <v>0</v>
      </c>
      <c r="N10" s="26">
        <f t="shared" si="2"/>
        <v>0</v>
      </c>
      <c r="O10" s="26">
        <f t="shared" si="2"/>
        <v>0</v>
      </c>
      <c r="P10" s="27">
        <f>SUM(D10:O10)</f>
        <v>0</v>
      </c>
      <c r="Q10" s="26">
        <f t="shared" si="1"/>
        <v>0</v>
      </c>
      <c r="AB10" s="14"/>
      <c r="AE10" s="14"/>
      <c r="AG10" s="60"/>
      <c r="AH10" s="14"/>
    </row>
    <row r="11" spans="1:44" ht="19">
      <c r="A11" s="61"/>
      <c r="B11" s="35"/>
      <c r="C11" s="62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27">
        <f t="shared" ref="P11:P71" si="3">SUM(D11:O11)</f>
        <v>0</v>
      </c>
      <c r="Q11" s="26">
        <f t="shared" si="1"/>
        <v>0</v>
      </c>
      <c r="AB11" s="17">
        <v>2018</v>
      </c>
      <c r="AC11" s="18"/>
      <c r="AD11" s="19"/>
      <c r="AE11" s="20"/>
      <c r="AF11" s="21"/>
      <c r="AG11" s="22"/>
      <c r="AH11" s="22"/>
      <c r="AI11" s="23"/>
    </row>
    <row r="12" spans="1:44" ht="28">
      <c r="A12" s="36" t="s">
        <v>40</v>
      </c>
      <c r="B12" s="64" t="s">
        <v>41</v>
      </c>
      <c r="C12" s="3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27">
        <f t="shared" si="3"/>
        <v>0</v>
      </c>
      <c r="Q12" s="26">
        <f t="shared" si="1"/>
        <v>0</v>
      </c>
      <c r="AB12" s="66" t="s">
        <v>21</v>
      </c>
      <c r="AC12" s="29" t="s">
        <v>22</v>
      </c>
      <c r="AD12" s="30" t="s">
        <v>23</v>
      </c>
      <c r="AE12" s="31" t="s">
        <v>24</v>
      </c>
      <c r="AF12" s="32" t="s">
        <v>25</v>
      </c>
      <c r="AG12" s="33"/>
      <c r="AH12" s="33"/>
      <c r="AI12" s="67" t="s">
        <v>26</v>
      </c>
    </row>
    <row r="13" spans="1:44" ht="19">
      <c r="A13" s="35"/>
      <c r="B13" s="68" t="s">
        <v>42</v>
      </c>
      <c r="C13" s="69">
        <v>501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27">
        <f t="shared" si="3"/>
        <v>0</v>
      </c>
      <c r="Q13" s="26">
        <f t="shared" si="1"/>
        <v>0</v>
      </c>
      <c r="AB13" s="66" t="s">
        <v>1</v>
      </c>
      <c r="AC13" s="29" t="s">
        <v>2</v>
      </c>
      <c r="AD13" s="30" t="s">
        <v>3</v>
      </c>
      <c r="AE13" s="31" t="s">
        <v>4</v>
      </c>
      <c r="AF13" s="32" t="s">
        <v>5</v>
      </c>
      <c r="AG13" s="33"/>
      <c r="AH13" s="33"/>
      <c r="AI13" s="71"/>
    </row>
    <row r="14" spans="1:44" ht="19">
      <c r="A14" s="35"/>
      <c r="B14" s="68" t="s">
        <v>43</v>
      </c>
      <c r="C14" s="72" t="s">
        <v>44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27">
        <f t="shared" si="3"/>
        <v>0</v>
      </c>
      <c r="Q14" s="26">
        <f t="shared" si="1"/>
        <v>0</v>
      </c>
      <c r="AB14" s="66" t="e">
        <f>+#REF!+#REF!+#REF!+#REF!</f>
        <v>#REF!</v>
      </c>
      <c r="AC14" s="29" t="e">
        <f>+#REF!+#REF!+#REF!+#REF!+#REF!</f>
        <v>#REF!</v>
      </c>
      <c r="AD14" s="30" t="e">
        <f>+#REF!+#REF!+#REF!</f>
        <v>#REF!</v>
      </c>
      <c r="AE14" s="31" t="e">
        <f>+#REF!</f>
        <v>#REF!</v>
      </c>
      <c r="AF14" s="32" t="e">
        <f>+#REF!+#REF!+#REF!+#REF!+#REF!+#REF!+#REF!+#REF!+#REF!+#REF!+#REF!+#REF!+#REF!+#REF!+#REF!+#REF!+#REF!+#REF!+#REF!+#REF!+#REF!+#REF!+#REF!</f>
        <v>#REF!</v>
      </c>
      <c r="AG14" s="33"/>
      <c r="AH14" s="74" t="e">
        <f>SUM(AB14:AF14)</f>
        <v>#REF!</v>
      </c>
      <c r="AI14" s="75" t="e">
        <f>+#REF!+#REF!+#REF!+#REF!+#REF!</f>
        <v>#REF!</v>
      </c>
    </row>
    <row r="15" spans="1:44" ht="21">
      <c r="A15" s="35"/>
      <c r="B15" s="68" t="s">
        <v>45</v>
      </c>
      <c r="C15" s="72">
        <v>504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27">
        <f t="shared" si="3"/>
        <v>0</v>
      </c>
      <c r="Q15" s="26">
        <f t="shared" si="1"/>
        <v>0</v>
      </c>
      <c r="AB15" s="76" t="e">
        <f>+AB14/AH18</f>
        <v>#REF!</v>
      </c>
      <c r="AC15" s="43" t="e">
        <f>+AC14/AH18</f>
        <v>#REF!</v>
      </c>
      <c r="AD15" s="44" t="e">
        <f>+AD14/AH18</f>
        <v>#REF!</v>
      </c>
      <c r="AE15" s="45" t="e">
        <f>+AE14/AH18</f>
        <v>#REF!</v>
      </c>
      <c r="AF15" s="77" t="e">
        <f>+AF14/AH18</f>
        <v>#REF!</v>
      </c>
      <c r="AG15" s="33"/>
      <c r="AH15" s="48" t="e">
        <f>SUM(AB15:AG15)</f>
        <v>#REF!</v>
      </c>
      <c r="AI15" s="78" t="e">
        <f>+AI14/AH18</f>
        <v>#REF!</v>
      </c>
      <c r="AO15" s="50">
        <v>0.77</v>
      </c>
      <c r="AP15" s="50">
        <v>0.1</v>
      </c>
      <c r="AQ15" s="50">
        <v>0.12</v>
      </c>
      <c r="AR15" s="2" t="s">
        <v>34</v>
      </c>
    </row>
    <row r="16" spans="1:44" ht="19">
      <c r="A16" s="35"/>
      <c r="B16" s="79"/>
      <c r="C16" s="80" t="s">
        <v>46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27">
        <f t="shared" si="3"/>
        <v>0</v>
      </c>
      <c r="Q16" s="26">
        <f t="shared" si="1"/>
        <v>0</v>
      </c>
      <c r="AB16" s="51"/>
      <c r="AE16" s="52"/>
      <c r="AF16" s="52"/>
      <c r="AH16" s="52"/>
      <c r="AI16" s="53"/>
      <c r="AP16" s="2" t="e">
        <f>SUM(AH18*0.1)</f>
        <v>#REF!</v>
      </c>
      <c r="AQ16" s="2" t="e">
        <f>SUM(AH18*0.12)</f>
        <v>#REF!</v>
      </c>
      <c r="AR16" s="2" t="e">
        <f>SUM(AP16:AQ16)</f>
        <v>#REF!</v>
      </c>
    </row>
    <row r="17" spans="1:39" ht="19">
      <c r="A17" s="35"/>
      <c r="B17" s="81" t="s">
        <v>39</v>
      </c>
      <c r="C17" s="82"/>
      <c r="D17" s="73">
        <f>SUM(D12:D15)</f>
        <v>0</v>
      </c>
      <c r="E17" s="73">
        <f t="shared" ref="E17:O17" si="4">SUM(E12:E15)</f>
        <v>0</v>
      </c>
      <c r="F17" s="73">
        <f t="shared" si="4"/>
        <v>0</v>
      </c>
      <c r="G17" s="73">
        <f t="shared" si="4"/>
        <v>0</v>
      </c>
      <c r="H17" s="73">
        <f t="shared" si="4"/>
        <v>0</v>
      </c>
      <c r="I17" s="73">
        <f t="shared" si="4"/>
        <v>0</v>
      </c>
      <c r="J17" s="73">
        <f t="shared" si="4"/>
        <v>0</v>
      </c>
      <c r="K17" s="73">
        <f t="shared" si="4"/>
        <v>0</v>
      </c>
      <c r="L17" s="73">
        <f t="shared" si="4"/>
        <v>0</v>
      </c>
      <c r="M17" s="73">
        <f t="shared" si="4"/>
        <v>0</v>
      </c>
      <c r="N17" s="73">
        <f t="shared" si="4"/>
        <v>0</v>
      </c>
      <c r="O17" s="73">
        <f t="shared" si="4"/>
        <v>0</v>
      </c>
      <c r="P17" s="27">
        <f t="shared" si="3"/>
        <v>0</v>
      </c>
      <c r="Q17" s="26">
        <f t="shared" si="1"/>
        <v>0</v>
      </c>
      <c r="AB17" s="83"/>
      <c r="AH17" s="14"/>
      <c r="AI17" s="53"/>
    </row>
    <row r="18" spans="1:39" ht="20" thickBot="1">
      <c r="A18" s="15"/>
      <c r="B18" s="84"/>
      <c r="C18" s="85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27">
        <f t="shared" si="3"/>
        <v>0</v>
      </c>
      <c r="Q18" s="26">
        <f t="shared" si="1"/>
        <v>0</v>
      </c>
      <c r="AB18" s="54" t="s">
        <v>38</v>
      </c>
      <c r="AC18" s="55"/>
      <c r="AD18" s="56"/>
      <c r="AE18" s="57"/>
      <c r="AF18" s="57"/>
      <c r="AG18" s="57"/>
      <c r="AH18" s="57" t="e">
        <f>+#REF!</f>
        <v>#REF!</v>
      </c>
      <c r="AI18" s="58"/>
    </row>
    <row r="19" spans="1:39" ht="19">
      <c r="A19" s="36" t="s">
        <v>47</v>
      </c>
      <c r="B19" s="86" t="s">
        <v>48</v>
      </c>
      <c r="C19" s="84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27">
        <f t="shared" si="3"/>
        <v>0</v>
      </c>
      <c r="Q19" s="26">
        <f t="shared" si="1"/>
        <v>0</v>
      </c>
    </row>
    <row r="20" spans="1:39" ht="19">
      <c r="A20" s="35"/>
      <c r="B20" s="87" t="s">
        <v>49</v>
      </c>
      <c r="C20" s="88" t="s">
        <v>50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27">
        <f t="shared" si="3"/>
        <v>0</v>
      </c>
      <c r="Q20" s="26">
        <f t="shared" si="1"/>
        <v>0</v>
      </c>
    </row>
    <row r="21" spans="1:39" ht="19">
      <c r="A21" s="35"/>
      <c r="B21" s="87" t="s">
        <v>51</v>
      </c>
      <c r="C21" s="82" t="s">
        <v>52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27">
        <f t="shared" si="3"/>
        <v>0</v>
      </c>
      <c r="Q21" s="26">
        <f t="shared" si="1"/>
        <v>0</v>
      </c>
    </row>
    <row r="22" spans="1:39" ht="19">
      <c r="A22" s="35"/>
      <c r="B22" s="86" t="s">
        <v>53</v>
      </c>
      <c r="C22" s="82" t="s">
        <v>54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27">
        <f t="shared" si="3"/>
        <v>0</v>
      </c>
      <c r="Q22" s="26">
        <f t="shared" si="1"/>
        <v>0</v>
      </c>
      <c r="AB22" s="12"/>
    </row>
    <row r="23" spans="1:39" ht="19">
      <c r="A23" s="35"/>
      <c r="B23" s="90"/>
      <c r="C23" s="82" t="s">
        <v>55</v>
      </c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27">
        <f t="shared" si="3"/>
        <v>0</v>
      </c>
      <c r="Q23" s="26">
        <f t="shared" si="1"/>
        <v>0</v>
      </c>
    </row>
    <row r="24" spans="1:39" ht="19">
      <c r="A24" s="35"/>
      <c r="B24" s="81" t="s">
        <v>39</v>
      </c>
      <c r="C24" s="91"/>
      <c r="D24" s="89">
        <f>SUM(D19:D22)</f>
        <v>0</v>
      </c>
      <c r="E24" s="89">
        <f t="shared" ref="E24:O24" si="5">SUM(E19:E22)</f>
        <v>0</v>
      </c>
      <c r="F24" s="89">
        <f t="shared" si="5"/>
        <v>0</v>
      </c>
      <c r="G24" s="89">
        <f t="shared" si="5"/>
        <v>0</v>
      </c>
      <c r="H24" s="89">
        <f t="shared" si="5"/>
        <v>0</v>
      </c>
      <c r="I24" s="89">
        <f t="shared" si="5"/>
        <v>0</v>
      </c>
      <c r="J24" s="89">
        <f t="shared" si="5"/>
        <v>0</v>
      </c>
      <c r="K24" s="89">
        <f t="shared" si="5"/>
        <v>0</v>
      </c>
      <c r="L24" s="89">
        <f t="shared" si="5"/>
        <v>0</v>
      </c>
      <c r="M24" s="89">
        <f t="shared" si="5"/>
        <v>0</v>
      </c>
      <c r="N24" s="89">
        <f t="shared" si="5"/>
        <v>0</v>
      </c>
      <c r="O24" s="89">
        <f t="shared" si="5"/>
        <v>0</v>
      </c>
      <c r="P24" s="27">
        <f t="shared" si="3"/>
        <v>0</v>
      </c>
      <c r="Q24" s="26">
        <f t="shared" si="1"/>
        <v>0</v>
      </c>
    </row>
    <row r="25" spans="1:39" ht="19">
      <c r="A25" s="15"/>
      <c r="B25" s="84"/>
      <c r="C25" s="85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27">
        <f t="shared" si="3"/>
        <v>0</v>
      </c>
      <c r="Q25" s="26">
        <f t="shared" si="1"/>
        <v>0</v>
      </c>
    </row>
    <row r="26" spans="1:39" ht="19">
      <c r="A26" s="36" t="s">
        <v>56</v>
      </c>
      <c r="B26" s="93" t="s">
        <v>57</v>
      </c>
      <c r="C26" s="84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27">
        <f t="shared" si="3"/>
        <v>0</v>
      </c>
      <c r="Q26" s="26">
        <f t="shared" si="1"/>
        <v>0</v>
      </c>
      <c r="AJ26" s="10"/>
      <c r="AK26" s="11"/>
      <c r="AL26" s="10">
        <v>2019</v>
      </c>
      <c r="AM26" s="13">
        <v>2018</v>
      </c>
    </row>
    <row r="27" spans="1:39" ht="19">
      <c r="A27" s="35"/>
      <c r="B27" s="94" t="s">
        <v>58</v>
      </c>
      <c r="C27" s="82">
        <v>503</v>
      </c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27">
        <f t="shared" si="3"/>
        <v>0</v>
      </c>
      <c r="Q27" s="26">
        <f t="shared" si="1"/>
        <v>0</v>
      </c>
      <c r="AJ27" s="52" t="s">
        <v>59</v>
      </c>
      <c r="AK27" s="52"/>
      <c r="AL27" s="52">
        <v>9070</v>
      </c>
      <c r="AM27" s="13">
        <v>3864</v>
      </c>
    </row>
    <row r="28" spans="1:39" ht="19">
      <c r="A28" s="35"/>
      <c r="B28" s="94" t="s">
        <v>60</v>
      </c>
      <c r="C28" s="82" t="s">
        <v>61</v>
      </c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27">
        <f t="shared" si="3"/>
        <v>0</v>
      </c>
      <c r="Q28" s="26">
        <f t="shared" si="1"/>
        <v>0</v>
      </c>
      <c r="AJ28" s="52" t="s">
        <v>62</v>
      </c>
      <c r="AK28" s="52"/>
      <c r="AL28" s="52">
        <v>47657</v>
      </c>
      <c r="AM28" s="13">
        <v>57287</v>
      </c>
    </row>
    <row r="29" spans="1:39" ht="19">
      <c r="A29" s="35"/>
      <c r="B29" s="95" t="s">
        <v>63</v>
      </c>
      <c r="C29" s="91" t="s">
        <v>64</v>
      </c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27">
        <f t="shared" si="3"/>
        <v>0</v>
      </c>
      <c r="Q29" s="26">
        <f t="shared" si="1"/>
        <v>0</v>
      </c>
      <c r="AJ29" s="52" t="s">
        <v>65</v>
      </c>
      <c r="AK29" s="52"/>
      <c r="AL29" s="52">
        <v>8000</v>
      </c>
      <c r="AM29" s="13">
        <v>0</v>
      </c>
    </row>
    <row r="30" spans="1:39" ht="19">
      <c r="A30" s="35"/>
      <c r="B30" s="94" t="s">
        <v>66</v>
      </c>
      <c r="C30" s="91" t="s">
        <v>67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27">
        <f t="shared" si="3"/>
        <v>0</v>
      </c>
      <c r="Q30" s="26">
        <f t="shared" si="1"/>
        <v>0</v>
      </c>
      <c r="AJ30" s="52"/>
      <c r="AK30" s="52"/>
      <c r="AL30" s="52">
        <f>SUM(AL27:AL29)</f>
        <v>64727</v>
      </c>
      <c r="AM30" s="52">
        <f>SUM(AM27:AM29)</f>
        <v>61151</v>
      </c>
    </row>
    <row r="31" spans="1:39" ht="19">
      <c r="A31" s="35"/>
      <c r="B31" s="95" t="s">
        <v>68</v>
      </c>
      <c r="C31" s="91">
        <v>7069</v>
      </c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27">
        <f t="shared" si="3"/>
        <v>0</v>
      </c>
      <c r="Q31" s="26">
        <f t="shared" si="1"/>
        <v>0</v>
      </c>
    </row>
    <row r="32" spans="1:39" ht="19">
      <c r="A32" s="35"/>
      <c r="B32" s="96" t="s">
        <v>69</v>
      </c>
      <c r="C32" s="91" t="s">
        <v>70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27">
        <f t="shared" si="3"/>
        <v>0</v>
      </c>
      <c r="Q32" s="26">
        <f t="shared" si="1"/>
        <v>0</v>
      </c>
    </row>
    <row r="33" spans="1:17" ht="19">
      <c r="A33" s="35"/>
      <c r="B33" s="97" t="s">
        <v>71</v>
      </c>
      <c r="C33" s="91" t="s">
        <v>72</v>
      </c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27">
        <f t="shared" si="3"/>
        <v>0</v>
      </c>
      <c r="Q33" s="26">
        <f t="shared" si="1"/>
        <v>0</v>
      </c>
    </row>
    <row r="34" spans="1:17" ht="19">
      <c r="A34" s="35"/>
      <c r="B34" s="97" t="s">
        <v>73</v>
      </c>
      <c r="C34" s="91" t="s">
        <v>74</v>
      </c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27">
        <f t="shared" si="3"/>
        <v>0</v>
      </c>
      <c r="Q34" s="26">
        <f t="shared" si="1"/>
        <v>0</v>
      </c>
    </row>
    <row r="35" spans="1:17" ht="19">
      <c r="A35" s="24"/>
      <c r="B35" s="97" t="s">
        <v>75</v>
      </c>
      <c r="C35" s="91" t="s">
        <v>76</v>
      </c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27">
        <f t="shared" si="3"/>
        <v>0</v>
      </c>
      <c r="Q35" s="26">
        <f t="shared" si="1"/>
        <v>0</v>
      </c>
    </row>
    <row r="36" spans="1:17" ht="19">
      <c r="A36" s="24"/>
      <c r="B36" s="97" t="s">
        <v>77</v>
      </c>
      <c r="C36" s="91" t="s">
        <v>78</v>
      </c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27">
        <f t="shared" si="3"/>
        <v>0</v>
      </c>
      <c r="Q36" s="26">
        <f t="shared" si="1"/>
        <v>0</v>
      </c>
    </row>
    <row r="37" spans="1:17" ht="19">
      <c r="A37" s="24"/>
      <c r="B37" s="95" t="s">
        <v>79</v>
      </c>
      <c r="C37" s="91" t="s">
        <v>80</v>
      </c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27">
        <f t="shared" si="3"/>
        <v>0</v>
      </c>
      <c r="Q37" s="26">
        <f t="shared" si="1"/>
        <v>0</v>
      </c>
    </row>
    <row r="38" spans="1:17" ht="19">
      <c r="A38" s="24"/>
      <c r="B38" s="94" t="s">
        <v>81</v>
      </c>
      <c r="C38" s="91" t="s">
        <v>82</v>
      </c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27">
        <f t="shared" si="3"/>
        <v>0</v>
      </c>
      <c r="Q38" s="26">
        <f t="shared" si="1"/>
        <v>0</v>
      </c>
    </row>
    <row r="39" spans="1:17" ht="19">
      <c r="A39" s="24"/>
      <c r="B39" s="94" t="s">
        <v>83</v>
      </c>
      <c r="C39" s="91" t="s">
        <v>84</v>
      </c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27">
        <f t="shared" si="3"/>
        <v>0</v>
      </c>
      <c r="Q39" s="26">
        <f t="shared" si="1"/>
        <v>0</v>
      </c>
    </row>
    <row r="40" spans="1:17" ht="19">
      <c r="A40" s="24"/>
      <c r="B40" s="94" t="s">
        <v>85</v>
      </c>
      <c r="C40" s="91" t="s">
        <v>86</v>
      </c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27">
        <f t="shared" si="3"/>
        <v>0</v>
      </c>
      <c r="Q40" s="26">
        <f t="shared" si="1"/>
        <v>0</v>
      </c>
    </row>
    <row r="41" spans="1:17" ht="19">
      <c r="A41" s="24"/>
      <c r="B41" s="94" t="s">
        <v>87</v>
      </c>
      <c r="C41" s="91" t="s">
        <v>88</v>
      </c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27">
        <f t="shared" si="3"/>
        <v>0</v>
      </c>
      <c r="Q41" s="26">
        <f t="shared" si="1"/>
        <v>0</v>
      </c>
    </row>
    <row r="42" spans="1:17" ht="19">
      <c r="A42" s="24"/>
      <c r="B42" s="94" t="s">
        <v>89</v>
      </c>
      <c r="C42" s="91" t="s">
        <v>90</v>
      </c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27">
        <f t="shared" si="3"/>
        <v>0</v>
      </c>
      <c r="Q42" s="26">
        <f t="shared" si="1"/>
        <v>0</v>
      </c>
    </row>
    <row r="43" spans="1:17" ht="19">
      <c r="A43" s="24"/>
      <c r="B43" s="94" t="s">
        <v>91</v>
      </c>
      <c r="C43" s="91" t="s">
        <v>92</v>
      </c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27">
        <f t="shared" si="3"/>
        <v>0</v>
      </c>
      <c r="Q43" s="26">
        <f t="shared" si="1"/>
        <v>0</v>
      </c>
    </row>
    <row r="44" spans="1:17" ht="19">
      <c r="A44" s="24"/>
      <c r="B44" s="94" t="s">
        <v>93</v>
      </c>
      <c r="C44" s="91" t="s">
        <v>94</v>
      </c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27">
        <f t="shared" si="3"/>
        <v>0</v>
      </c>
      <c r="Q44" s="26">
        <f t="shared" si="1"/>
        <v>0</v>
      </c>
    </row>
    <row r="45" spans="1:17" ht="19">
      <c r="A45" s="24"/>
      <c r="B45" s="94" t="s">
        <v>95</v>
      </c>
      <c r="C45" s="91" t="s">
        <v>96</v>
      </c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27">
        <f t="shared" si="3"/>
        <v>0</v>
      </c>
      <c r="Q45" s="26">
        <f t="shared" si="1"/>
        <v>0</v>
      </c>
    </row>
    <row r="46" spans="1:17" ht="19">
      <c r="A46" s="24"/>
      <c r="B46" s="94" t="s">
        <v>97</v>
      </c>
      <c r="C46" s="91" t="s">
        <v>98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27">
        <f t="shared" si="3"/>
        <v>0</v>
      </c>
      <c r="Q46" s="26">
        <f t="shared" si="1"/>
        <v>0</v>
      </c>
    </row>
    <row r="47" spans="1:17" ht="19">
      <c r="A47" s="24"/>
      <c r="B47" s="94" t="s">
        <v>99</v>
      </c>
      <c r="C47" s="91" t="s">
        <v>100</v>
      </c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27">
        <f t="shared" si="3"/>
        <v>0</v>
      </c>
      <c r="Q47" s="26">
        <f t="shared" si="1"/>
        <v>0</v>
      </c>
    </row>
    <row r="48" spans="1:17" ht="19">
      <c r="A48" s="24"/>
      <c r="B48" s="94" t="s">
        <v>101</v>
      </c>
      <c r="C48" s="91" t="s">
        <v>102</v>
      </c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27">
        <f t="shared" si="3"/>
        <v>0</v>
      </c>
      <c r="Q48" s="26">
        <f t="shared" si="1"/>
        <v>0</v>
      </c>
    </row>
    <row r="49" spans="1:17" ht="19">
      <c r="A49" s="35"/>
      <c r="B49" s="95" t="s">
        <v>103</v>
      </c>
      <c r="C49" s="91" t="s">
        <v>104</v>
      </c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27">
        <f t="shared" si="3"/>
        <v>0</v>
      </c>
      <c r="Q49" s="26">
        <f t="shared" si="1"/>
        <v>0</v>
      </c>
    </row>
    <row r="50" spans="1:17" ht="19">
      <c r="A50" s="35"/>
      <c r="B50" s="101" t="s">
        <v>105</v>
      </c>
      <c r="C50" s="91" t="s">
        <v>106</v>
      </c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27">
        <f t="shared" si="3"/>
        <v>0</v>
      </c>
      <c r="Q50" s="26">
        <f t="shared" si="1"/>
        <v>0</v>
      </c>
    </row>
    <row r="51" spans="1:17" ht="19">
      <c r="A51" s="35"/>
      <c r="B51" s="101" t="s">
        <v>107</v>
      </c>
      <c r="C51" s="91" t="s">
        <v>108</v>
      </c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27">
        <f t="shared" si="3"/>
        <v>0</v>
      </c>
      <c r="Q51" s="26">
        <f t="shared" si="1"/>
        <v>0</v>
      </c>
    </row>
    <row r="52" spans="1:17" ht="19">
      <c r="A52" s="35"/>
      <c r="B52" s="94" t="s">
        <v>109</v>
      </c>
      <c r="C52" s="91" t="s">
        <v>110</v>
      </c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27">
        <f t="shared" si="3"/>
        <v>0</v>
      </c>
      <c r="Q52" s="26">
        <f t="shared" si="1"/>
        <v>0</v>
      </c>
    </row>
    <row r="53" spans="1:17" ht="19">
      <c r="A53" s="35"/>
      <c r="B53" s="94" t="s">
        <v>111</v>
      </c>
      <c r="C53" s="91" t="s">
        <v>112</v>
      </c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27">
        <f t="shared" si="3"/>
        <v>0</v>
      </c>
      <c r="Q53" s="26">
        <f t="shared" si="1"/>
        <v>0</v>
      </c>
    </row>
    <row r="54" spans="1:17" ht="19">
      <c r="A54" s="35"/>
      <c r="B54" s="94" t="s">
        <v>113</v>
      </c>
      <c r="C54" s="91" t="s">
        <v>114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27">
        <f t="shared" si="3"/>
        <v>0</v>
      </c>
      <c r="Q54" s="26">
        <f t="shared" si="1"/>
        <v>0</v>
      </c>
    </row>
    <row r="55" spans="1:17" ht="19">
      <c r="A55" s="35"/>
      <c r="B55" s="94" t="s">
        <v>115</v>
      </c>
      <c r="C55" s="91" t="s">
        <v>116</v>
      </c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27">
        <f t="shared" si="3"/>
        <v>0</v>
      </c>
      <c r="Q55" s="26">
        <f t="shared" si="1"/>
        <v>0</v>
      </c>
    </row>
    <row r="56" spans="1:17" ht="19">
      <c r="A56" s="35"/>
      <c r="B56" s="97" t="s">
        <v>117</v>
      </c>
      <c r="C56" s="91" t="s">
        <v>118</v>
      </c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27">
        <f t="shared" si="3"/>
        <v>0</v>
      </c>
      <c r="Q56" s="26">
        <f t="shared" si="1"/>
        <v>0</v>
      </c>
    </row>
    <row r="57" spans="1:17" ht="19">
      <c r="A57" s="35"/>
      <c r="B57" s="94" t="s">
        <v>119</v>
      </c>
      <c r="C57" s="91" t="s">
        <v>120</v>
      </c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27">
        <f t="shared" si="3"/>
        <v>0</v>
      </c>
      <c r="Q57" s="26">
        <f t="shared" si="1"/>
        <v>0</v>
      </c>
    </row>
    <row r="58" spans="1:17" ht="19">
      <c r="A58" s="35"/>
      <c r="B58" s="94" t="s">
        <v>121</v>
      </c>
      <c r="C58" s="91" t="s">
        <v>122</v>
      </c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27">
        <f t="shared" si="3"/>
        <v>0</v>
      </c>
      <c r="Q58" s="26">
        <f t="shared" si="1"/>
        <v>0</v>
      </c>
    </row>
    <row r="59" spans="1:17" ht="19">
      <c r="A59" s="35"/>
      <c r="B59" s="94" t="s">
        <v>123</v>
      </c>
      <c r="C59" s="91" t="s">
        <v>124</v>
      </c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27">
        <f t="shared" si="3"/>
        <v>0</v>
      </c>
      <c r="Q59" s="26">
        <f t="shared" si="1"/>
        <v>0</v>
      </c>
    </row>
    <row r="60" spans="1:17" ht="19">
      <c r="A60" s="35"/>
      <c r="B60" s="90"/>
      <c r="C60" s="91" t="s">
        <v>125</v>
      </c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27">
        <f t="shared" si="3"/>
        <v>0</v>
      </c>
      <c r="Q60" s="26">
        <f t="shared" si="1"/>
        <v>0</v>
      </c>
    </row>
    <row r="61" spans="1:17" ht="19">
      <c r="A61" s="35"/>
      <c r="B61" s="25" t="s">
        <v>39</v>
      </c>
      <c r="C61" s="91"/>
      <c r="D61" s="89">
        <f>SUM(D26:D60)</f>
        <v>0</v>
      </c>
      <c r="E61" s="89">
        <f t="shared" ref="E61:O61" si="6">SUM(E26:E60)</f>
        <v>0</v>
      </c>
      <c r="F61" s="89">
        <f t="shared" si="6"/>
        <v>0</v>
      </c>
      <c r="G61" s="89">
        <f t="shared" si="6"/>
        <v>0</v>
      </c>
      <c r="H61" s="89">
        <f t="shared" si="6"/>
        <v>0</v>
      </c>
      <c r="I61" s="89">
        <f t="shared" si="6"/>
        <v>0</v>
      </c>
      <c r="J61" s="89">
        <f t="shared" si="6"/>
        <v>0</v>
      </c>
      <c r="K61" s="89">
        <f t="shared" si="6"/>
        <v>0</v>
      </c>
      <c r="L61" s="89">
        <f t="shared" si="6"/>
        <v>0</v>
      </c>
      <c r="M61" s="89">
        <f t="shared" si="6"/>
        <v>0</v>
      </c>
      <c r="N61" s="89">
        <f t="shared" si="6"/>
        <v>0</v>
      </c>
      <c r="O61" s="89">
        <f t="shared" si="6"/>
        <v>0</v>
      </c>
      <c r="P61" s="27">
        <f t="shared" si="3"/>
        <v>0</v>
      </c>
      <c r="Q61" s="26">
        <f t="shared" si="1"/>
        <v>0</v>
      </c>
    </row>
    <row r="62" spans="1:17" ht="19">
      <c r="A62" s="15"/>
      <c r="B62" s="35"/>
      <c r="C62" s="91">
        <v>7106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27">
        <f t="shared" si="3"/>
        <v>0</v>
      </c>
      <c r="Q62" s="26">
        <f t="shared" si="1"/>
        <v>0</v>
      </c>
    </row>
    <row r="63" spans="1:17" ht="19">
      <c r="A63" s="36" t="s">
        <v>126</v>
      </c>
      <c r="B63" s="94" t="s">
        <v>127</v>
      </c>
      <c r="C63" s="35"/>
      <c r="D63" s="89">
        <v>500</v>
      </c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27">
        <f t="shared" si="3"/>
        <v>500</v>
      </c>
      <c r="Q63" s="26">
        <f t="shared" si="1"/>
        <v>41.666666666666664</v>
      </c>
    </row>
    <row r="64" spans="1:17" ht="19">
      <c r="A64" s="35"/>
      <c r="B64" s="94" t="s">
        <v>128</v>
      </c>
      <c r="C64" s="91" t="s">
        <v>129</v>
      </c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27">
        <f t="shared" si="3"/>
        <v>0</v>
      </c>
      <c r="Q64" s="26">
        <f t="shared" si="1"/>
        <v>0</v>
      </c>
    </row>
    <row r="65" spans="1:32" ht="19">
      <c r="A65" s="35"/>
      <c r="B65" s="94" t="s">
        <v>130</v>
      </c>
      <c r="C65" s="91" t="s">
        <v>129</v>
      </c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27">
        <f t="shared" si="3"/>
        <v>0</v>
      </c>
      <c r="Q65" s="26">
        <f t="shared" si="1"/>
        <v>0</v>
      </c>
    </row>
    <row r="66" spans="1:32" ht="19">
      <c r="A66" s="35"/>
      <c r="B66" s="94" t="s">
        <v>131</v>
      </c>
      <c r="C66" s="91" t="s">
        <v>132</v>
      </c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27">
        <f t="shared" si="3"/>
        <v>0</v>
      </c>
      <c r="Q66" s="26">
        <f t="shared" si="1"/>
        <v>0</v>
      </c>
    </row>
    <row r="67" spans="1:32" ht="19">
      <c r="A67" s="35"/>
      <c r="B67" s="94" t="s">
        <v>133</v>
      </c>
      <c r="C67" s="91" t="s">
        <v>134</v>
      </c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27">
        <f t="shared" si="3"/>
        <v>0</v>
      </c>
      <c r="Q67" s="26">
        <f t="shared" si="1"/>
        <v>0</v>
      </c>
    </row>
    <row r="68" spans="1:32" ht="19">
      <c r="A68" s="35"/>
      <c r="B68" s="94" t="s">
        <v>135</v>
      </c>
      <c r="C68" s="91" t="s">
        <v>136</v>
      </c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27">
        <f t="shared" si="3"/>
        <v>0</v>
      </c>
      <c r="Q68" s="26">
        <f t="shared" si="1"/>
        <v>0</v>
      </c>
    </row>
    <row r="69" spans="1:32" ht="19">
      <c r="A69" s="35"/>
      <c r="B69" s="94" t="s">
        <v>137</v>
      </c>
      <c r="C69" s="91" t="s">
        <v>138</v>
      </c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27">
        <f t="shared" si="3"/>
        <v>0</v>
      </c>
      <c r="Q69" s="26">
        <f t="shared" si="1"/>
        <v>0</v>
      </c>
    </row>
    <row r="70" spans="1:32" ht="19">
      <c r="A70" s="35"/>
      <c r="B70" s="90"/>
      <c r="C70" s="91" t="s">
        <v>139</v>
      </c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27">
        <f t="shared" si="3"/>
        <v>0</v>
      </c>
      <c r="Q70" s="26">
        <f t="shared" ref="Q70:Q71" si="7">SUM(P70/12)</f>
        <v>0</v>
      </c>
    </row>
    <row r="71" spans="1:32" ht="19">
      <c r="A71" s="35"/>
      <c r="B71" s="25" t="s">
        <v>39</v>
      </c>
      <c r="C71" s="91"/>
      <c r="D71" s="98"/>
      <c r="E71" s="98">
        <f t="shared" ref="E71:O71" si="8">SUM(E63:E69)</f>
        <v>0</v>
      </c>
      <c r="F71" s="98">
        <f t="shared" si="8"/>
        <v>0</v>
      </c>
      <c r="G71" s="98"/>
      <c r="H71" s="98">
        <f t="shared" si="8"/>
        <v>0</v>
      </c>
      <c r="I71" s="98">
        <f t="shared" si="8"/>
        <v>0</v>
      </c>
      <c r="J71" s="98">
        <f t="shared" si="8"/>
        <v>0</v>
      </c>
      <c r="K71" s="98">
        <f t="shared" si="8"/>
        <v>0</v>
      </c>
      <c r="L71" s="98">
        <f t="shared" si="8"/>
        <v>0</v>
      </c>
      <c r="M71" s="98">
        <f t="shared" si="8"/>
        <v>0</v>
      </c>
      <c r="N71" s="98">
        <f t="shared" si="8"/>
        <v>0</v>
      </c>
      <c r="O71" s="98">
        <f t="shared" si="8"/>
        <v>0</v>
      </c>
      <c r="P71" s="27">
        <f t="shared" si="3"/>
        <v>0</v>
      </c>
      <c r="Q71" s="26">
        <f t="shared" si="7"/>
        <v>0</v>
      </c>
    </row>
    <row r="72" spans="1:32">
      <c r="A72" s="16"/>
      <c r="B72" s="102"/>
      <c r="C72" s="33"/>
      <c r="D72" s="103"/>
      <c r="E72" s="104"/>
    </row>
    <row r="73" spans="1:32">
      <c r="A73" s="102"/>
      <c r="B73" s="105"/>
      <c r="C73" s="106"/>
      <c r="D73" s="107"/>
      <c r="E73" s="108"/>
    </row>
    <row r="74" spans="1:32" ht="18">
      <c r="A74" s="102"/>
      <c r="B74" s="40"/>
      <c r="C74" s="109"/>
      <c r="D74" s="107"/>
      <c r="E74" s="108"/>
    </row>
    <row r="75" spans="1:32" s="112" customFormat="1" ht="19">
      <c r="A75" s="110" t="s">
        <v>140</v>
      </c>
      <c r="B75" s="111"/>
      <c r="C75" s="40"/>
      <c r="D75" s="63">
        <f>SUM(D10)</f>
        <v>0</v>
      </c>
      <c r="E75" s="63">
        <f t="shared" ref="E75:Q75" si="9">SUM(E10)</f>
        <v>0</v>
      </c>
      <c r="F75" s="63">
        <f t="shared" si="9"/>
        <v>0</v>
      </c>
      <c r="G75" s="63">
        <f t="shared" si="9"/>
        <v>0</v>
      </c>
      <c r="H75" s="63">
        <f t="shared" si="9"/>
        <v>0</v>
      </c>
      <c r="I75" s="63">
        <f t="shared" si="9"/>
        <v>0</v>
      </c>
      <c r="J75" s="63">
        <f t="shared" si="9"/>
        <v>0</v>
      </c>
      <c r="K75" s="63">
        <f t="shared" si="9"/>
        <v>0</v>
      </c>
      <c r="L75" s="63">
        <f t="shared" si="9"/>
        <v>0</v>
      </c>
      <c r="M75" s="63">
        <f t="shared" si="9"/>
        <v>0</v>
      </c>
      <c r="N75" s="63">
        <f t="shared" si="9"/>
        <v>0</v>
      </c>
      <c r="O75" s="63">
        <f t="shared" si="9"/>
        <v>0</v>
      </c>
      <c r="P75" s="63">
        <f t="shared" si="9"/>
        <v>0</v>
      </c>
      <c r="Q75" s="63">
        <f t="shared" si="9"/>
        <v>0</v>
      </c>
      <c r="AB75" s="113"/>
      <c r="AC75" s="113"/>
      <c r="AD75" s="113"/>
      <c r="AE75" s="113"/>
      <c r="AF75" s="113"/>
    </row>
    <row r="76" spans="1:32" s="115" customFormat="1" ht="19">
      <c r="A76" s="114" t="s">
        <v>141</v>
      </c>
      <c r="B76" s="61"/>
      <c r="C76" s="111"/>
      <c r="D76" s="73">
        <f>SUM(D71,D61,D24,D17)</f>
        <v>0</v>
      </c>
      <c r="E76" s="73">
        <f t="shared" ref="E76:Q76" si="10">SUM(E71,E61,E24,E17)</f>
        <v>0</v>
      </c>
      <c r="F76" s="73">
        <f t="shared" si="10"/>
        <v>0</v>
      </c>
      <c r="G76" s="73">
        <f t="shared" si="10"/>
        <v>0</v>
      </c>
      <c r="H76" s="73">
        <f t="shared" si="10"/>
        <v>0</v>
      </c>
      <c r="I76" s="73">
        <f t="shared" si="10"/>
        <v>0</v>
      </c>
      <c r="J76" s="73">
        <f t="shared" si="10"/>
        <v>0</v>
      </c>
      <c r="K76" s="73">
        <f t="shared" si="10"/>
        <v>0</v>
      </c>
      <c r="L76" s="73">
        <f t="shared" si="10"/>
        <v>0</v>
      </c>
      <c r="M76" s="73">
        <f t="shared" si="10"/>
        <v>0</v>
      </c>
      <c r="N76" s="73">
        <f t="shared" si="10"/>
        <v>0</v>
      </c>
      <c r="O76" s="73">
        <f t="shared" si="10"/>
        <v>0</v>
      </c>
      <c r="P76" s="73">
        <f t="shared" si="10"/>
        <v>0</v>
      </c>
      <c r="Q76" s="73">
        <f t="shared" si="10"/>
        <v>0</v>
      </c>
      <c r="AB76" s="116"/>
      <c r="AC76" s="116"/>
      <c r="AD76" s="116"/>
      <c r="AE76" s="116"/>
      <c r="AF76" s="116"/>
    </row>
    <row r="77" spans="1:32" s="112" customFormat="1" ht="19">
      <c r="A77" s="61" t="s">
        <v>142</v>
      </c>
      <c r="B77" s="117"/>
      <c r="C77" s="61"/>
      <c r="D77" s="63">
        <f>SUM(D75-D76)</f>
        <v>0</v>
      </c>
      <c r="E77" s="63">
        <f t="shared" ref="E77:Q77" si="11">SUM(E75-E76)</f>
        <v>0</v>
      </c>
      <c r="F77" s="63">
        <f t="shared" si="11"/>
        <v>0</v>
      </c>
      <c r="G77" s="63">
        <f t="shared" si="11"/>
        <v>0</v>
      </c>
      <c r="H77" s="63">
        <f t="shared" si="11"/>
        <v>0</v>
      </c>
      <c r="I77" s="63">
        <f t="shared" si="11"/>
        <v>0</v>
      </c>
      <c r="J77" s="63">
        <f t="shared" si="11"/>
        <v>0</v>
      </c>
      <c r="K77" s="63">
        <f t="shared" si="11"/>
        <v>0</v>
      </c>
      <c r="L77" s="63">
        <f t="shared" si="11"/>
        <v>0</v>
      </c>
      <c r="M77" s="63">
        <f t="shared" si="11"/>
        <v>0</v>
      </c>
      <c r="N77" s="63">
        <f t="shared" si="11"/>
        <v>0</v>
      </c>
      <c r="O77" s="63">
        <f t="shared" si="11"/>
        <v>0</v>
      </c>
      <c r="P77" s="63">
        <f t="shared" si="11"/>
        <v>0</v>
      </c>
      <c r="Q77" s="63">
        <f t="shared" si="11"/>
        <v>0</v>
      </c>
      <c r="AB77" s="113"/>
      <c r="AC77" s="113"/>
      <c r="AD77" s="113"/>
      <c r="AE77" s="113"/>
      <c r="AF77" s="113"/>
    </row>
    <row r="78" spans="1:32">
      <c r="A78" s="118"/>
      <c r="B78" s="119"/>
      <c r="C78" s="117"/>
    </row>
    <row r="79" spans="1:32">
      <c r="A79" s="119"/>
      <c r="B79" s="119"/>
      <c r="C79" s="120"/>
    </row>
    <row r="80" spans="1:32">
      <c r="A80" s="120"/>
      <c r="B80" s="121"/>
      <c r="C80" s="120"/>
      <c r="D80" s="2" t="s">
        <v>7</v>
      </c>
      <c r="E80" s="2" t="s">
        <v>8</v>
      </c>
      <c r="F80" s="2" t="s">
        <v>9</v>
      </c>
      <c r="G80" s="2" t="s">
        <v>10</v>
      </c>
      <c r="H80" s="2" t="s">
        <v>11</v>
      </c>
      <c r="I80" s="2" t="s">
        <v>12</v>
      </c>
      <c r="J80" s="2" t="s">
        <v>13</v>
      </c>
      <c r="K80" s="2" t="s">
        <v>14</v>
      </c>
      <c r="L80" s="2" t="s">
        <v>15</v>
      </c>
      <c r="M80" s="2" t="s">
        <v>16</v>
      </c>
      <c r="N80" s="2" t="s">
        <v>17</v>
      </c>
      <c r="O80" s="2" t="s">
        <v>18</v>
      </c>
      <c r="P80" s="9" t="s">
        <v>19</v>
      </c>
      <c r="Q80" s="2" t="s">
        <v>20</v>
      </c>
    </row>
    <row r="81" spans="1:32">
      <c r="A81" s="121" t="s">
        <v>143</v>
      </c>
      <c r="B81" s="122"/>
      <c r="C81" s="117"/>
      <c r="D81" s="2">
        <v>18</v>
      </c>
      <c r="E81" s="2">
        <v>18</v>
      </c>
      <c r="F81" s="2">
        <v>18</v>
      </c>
      <c r="G81" s="2">
        <v>18</v>
      </c>
      <c r="H81" s="2">
        <v>18</v>
      </c>
      <c r="I81" s="2">
        <v>18</v>
      </c>
      <c r="J81" s="2">
        <v>18</v>
      </c>
      <c r="K81" s="2">
        <v>18</v>
      </c>
      <c r="L81" s="2">
        <v>18</v>
      </c>
      <c r="M81" s="2">
        <v>18</v>
      </c>
      <c r="N81" s="2">
        <v>18</v>
      </c>
      <c r="O81" s="2">
        <v>18</v>
      </c>
      <c r="P81" s="9">
        <f>SUM(D81:O81)</f>
        <v>216</v>
      </c>
      <c r="Q81" s="2">
        <f>SUM(P81/12)</f>
        <v>18</v>
      </c>
      <c r="S81" s="121" t="s">
        <v>143</v>
      </c>
    </row>
    <row r="82" spans="1:32">
      <c r="A82" s="121" t="s">
        <v>144</v>
      </c>
      <c r="B82" s="117"/>
      <c r="C82" s="117"/>
      <c r="D82" s="2">
        <v>4</v>
      </c>
      <c r="E82" s="2">
        <v>4</v>
      </c>
      <c r="F82" s="2">
        <v>4</v>
      </c>
      <c r="G82" s="2">
        <v>4</v>
      </c>
      <c r="H82" s="2">
        <v>4</v>
      </c>
      <c r="I82" s="2">
        <v>4</v>
      </c>
      <c r="J82" s="2">
        <v>4</v>
      </c>
      <c r="K82" s="2">
        <v>4</v>
      </c>
      <c r="L82" s="2">
        <v>4</v>
      </c>
      <c r="M82" s="2">
        <v>4</v>
      </c>
      <c r="N82" s="2">
        <v>4</v>
      </c>
      <c r="O82" s="2">
        <v>4</v>
      </c>
      <c r="P82" s="9">
        <f t="shared" ref="P82:P94" si="12">SUM(D82:O82)</f>
        <v>48</v>
      </c>
      <c r="Q82" s="2">
        <f t="shared" ref="Q82:Q93" si="13">SUM(P82/12)</f>
        <v>4</v>
      </c>
      <c r="S82" s="121" t="s">
        <v>144</v>
      </c>
    </row>
    <row r="83" spans="1:32">
      <c r="A83" s="117"/>
      <c r="C83" s="117"/>
      <c r="P83" s="9">
        <f t="shared" si="12"/>
        <v>0</v>
      </c>
      <c r="Q83" s="2">
        <f t="shared" si="13"/>
        <v>0</v>
      </c>
      <c r="S83" s="117"/>
    </row>
    <row r="84" spans="1:32">
      <c r="A84" s="2" t="s">
        <v>145</v>
      </c>
      <c r="D84" s="2">
        <v>18</v>
      </c>
      <c r="E84" s="2">
        <v>18</v>
      </c>
      <c r="F84" s="2">
        <v>18</v>
      </c>
      <c r="G84" s="2">
        <v>18</v>
      </c>
      <c r="H84" s="2">
        <v>18</v>
      </c>
      <c r="I84" s="2">
        <v>18</v>
      </c>
      <c r="J84" s="2">
        <v>18</v>
      </c>
      <c r="K84" s="2">
        <v>18</v>
      </c>
      <c r="L84" s="2">
        <v>18</v>
      </c>
      <c r="M84" s="2">
        <v>18</v>
      </c>
      <c r="N84" s="2">
        <v>18</v>
      </c>
      <c r="O84" s="2">
        <v>18</v>
      </c>
      <c r="P84" s="9">
        <f t="shared" si="12"/>
        <v>216</v>
      </c>
      <c r="Q84" s="2">
        <f t="shared" si="13"/>
        <v>18</v>
      </c>
      <c r="S84" s="2" t="s">
        <v>145</v>
      </c>
    </row>
    <row r="85" spans="1:32">
      <c r="A85" s="2" t="s">
        <v>146</v>
      </c>
      <c r="D85" s="2">
        <v>4</v>
      </c>
      <c r="E85" s="2">
        <v>4</v>
      </c>
      <c r="F85" s="2">
        <v>4</v>
      </c>
      <c r="G85" s="2">
        <v>4</v>
      </c>
      <c r="H85" s="2">
        <v>4</v>
      </c>
      <c r="I85" s="2">
        <v>4</v>
      </c>
      <c r="J85" s="2">
        <v>4</v>
      </c>
      <c r="K85" s="2">
        <v>4</v>
      </c>
      <c r="L85" s="2">
        <v>4</v>
      </c>
      <c r="M85" s="2">
        <v>4</v>
      </c>
      <c r="N85" s="2">
        <v>4</v>
      </c>
      <c r="O85" s="2">
        <v>4</v>
      </c>
      <c r="P85" s="9">
        <f t="shared" si="12"/>
        <v>48</v>
      </c>
      <c r="Q85" s="2">
        <f t="shared" si="13"/>
        <v>4</v>
      </c>
      <c r="S85" s="2" t="s">
        <v>146</v>
      </c>
    </row>
    <row r="86" spans="1:32">
      <c r="P86" s="9">
        <f t="shared" si="12"/>
        <v>0</v>
      </c>
      <c r="Q86" s="2">
        <f t="shared" si="13"/>
        <v>0</v>
      </c>
    </row>
    <row r="87" spans="1:32">
      <c r="A87" s="2" t="s">
        <v>147</v>
      </c>
      <c r="D87" s="2">
        <f>D6/D81</f>
        <v>0</v>
      </c>
      <c r="E87" s="2">
        <f t="shared" ref="E87:O87" si="14">E6/E81</f>
        <v>0</v>
      </c>
      <c r="F87" s="2">
        <f t="shared" si="14"/>
        <v>0</v>
      </c>
      <c r="G87" s="2">
        <f t="shared" si="14"/>
        <v>0</v>
      </c>
      <c r="H87" s="2">
        <f t="shared" si="14"/>
        <v>0</v>
      </c>
      <c r="I87" s="2">
        <f t="shared" si="14"/>
        <v>0</v>
      </c>
      <c r="J87" s="2">
        <f t="shared" si="14"/>
        <v>0</v>
      </c>
      <c r="K87" s="2">
        <f t="shared" si="14"/>
        <v>0</v>
      </c>
      <c r="L87" s="2">
        <f t="shared" si="14"/>
        <v>0</v>
      </c>
      <c r="M87" s="2">
        <f t="shared" si="14"/>
        <v>0</v>
      </c>
      <c r="N87" s="2">
        <f t="shared" si="14"/>
        <v>0</v>
      </c>
      <c r="O87" s="2">
        <f t="shared" si="14"/>
        <v>0</v>
      </c>
      <c r="P87" s="9">
        <f t="shared" si="12"/>
        <v>0</v>
      </c>
      <c r="Q87" s="2">
        <f t="shared" si="13"/>
        <v>0</v>
      </c>
      <c r="S87" s="2" t="s">
        <v>147</v>
      </c>
    </row>
    <row r="88" spans="1:32">
      <c r="A88" s="2" t="s">
        <v>148</v>
      </c>
      <c r="D88" s="2">
        <f>D6/D82</f>
        <v>0</v>
      </c>
      <c r="E88" s="2">
        <f t="shared" ref="E88:O88" si="15">E6/E82</f>
        <v>0</v>
      </c>
      <c r="F88" s="2">
        <f t="shared" si="15"/>
        <v>0</v>
      </c>
      <c r="G88" s="2">
        <f t="shared" si="15"/>
        <v>0</v>
      </c>
      <c r="H88" s="2">
        <f t="shared" si="15"/>
        <v>0</v>
      </c>
      <c r="I88" s="2">
        <f t="shared" si="15"/>
        <v>0</v>
      </c>
      <c r="J88" s="2">
        <f t="shared" si="15"/>
        <v>0</v>
      </c>
      <c r="K88" s="2">
        <f t="shared" si="15"/>
        <v>0</v>
      </c>
      <c r="L88" s="2">
        <f t="shared" si="15"/>
        <v>0</v>
      </c>
      <c r="M88" s="2">
        <f t="shared" si="15"/>
        <v>0</v>
      </c>
      <c r="N88" s="2">
        <f t="shared" si="15"/>
        <v>0</v>
      </c>
      <c r="O88" s="2">
        <f t="shared" si="15"/>
        <v>0</v>
      </c>
      <c r="P88" s="9">
        <f t="shared" si="12"/>
        <v>0</v>
      </c>
      <c r="Q88" s="2">
        <f t="shared" si="13"/>
        <v>0</v>
      </c>
      <c r="S88" s="2" t="s">
        <v>148</v>
      </c>
    </row>
    <row r="89" spans="1:32">
      <c r="P89" s="9">
        <f t="shared" si="12"/>
        <v>0</v>
      </c>
      <c r="Q89" s="2">
        <f t="shared" si="13"/>
        <v>0</v>
      </c>
    </row>
    <row r="90" spans="1:32">
      <c r="A90" s="2" t="s">
        <v>149</v>
      </c>
      <c r="D90" s="2">
        <f>SUM(D8/D84)</f>
        <v>0</v>
      </c>
      <c r="E90" s="2">
        <f t="shared" ref="E90:O90" si="16">SUM(E8/E84)</f>
        <v>0</v>
      </c>
      <c r="F90" s="2">
        <f t="shared" si="16"/>
        <v>0</v>
      </c>
      <c r="G90" s="2">
        <f t="shared" si="16"/>
        <v>0</v>
      </c>
      <c r="H90" s="2">
        <f t="shared" si="16"/>
        <v>0</v>
      </c>
      <c r="I90" s="2">
        <f t="shared" si="16"/>
        <v>0</v>
      </c>
      <c r="J90" s="2">
        <f t="shared" si="16"/>
        <v>0</v>
      </c>
      <c r="K90" s="2">
        <f t="shared" si="16"/>
        <v>0</v>
      </c>
      <c r="L90" s="2">
        <f t="shared" si="16"/>
        <v>0</v>
      </c>
      <c r="M90" s="2">
        <f t="shared" si="16"/>
        <v>0</v>
      </c>
      <c r="N90" s="2">
        <f t="shared" si="16"/>
        <v>0</v>
      </c>
      <c r="O90" s="2">
        <f t="shared" si="16"/>
        <v>0</v>
      </c>
      <c r="P90" s="9">
        <f t="shared" si="12"/>
        <v>0</v>
      </c>
      <c r="Q90" s="2">
        <f t="shared" si="13"/>
        <v>0</v>
      </c>
      <c r="S90" s="2" t="s">
        <v>149</v>
      </c>
    </row>
    <row r="91" spans="1:32">
      <c r="A91" s="2" t="s">
        <v>150</v>
      </c>
      <c r="D91" s="123">
        <f>SUM(D8/D85)</f>
        <v>0</v>
      </c>
      <c r="E91" s="123">
        <f t="shared" ref="E91:O91" si="17">SUM(E8/E85)</f>
        <v>0</v>
      </c>
      <c r="F91" s="123">
        <f t="shared" si="17"/>
        <v>0</v>
      </c>
      <c r="G91" s="123">
        <f t="shared" si="17"/>
        <v>0</v>
      </c>
      <c r="H91" s="123">
        <f t="shared" si="17"/>
        <v>0</v>
      </c>
      <c r="I91" s="123">
        <f t="shared" si="17"/>
        <v>0</v>
      </c>
      <c r="J91" s="123">
        <f t="shared" si="17"/>
        <v>0</v>
      </c>
      <c r="K91" s="123">
        <f t="shared" si="17"/>
        <v>0</v>
      </c>
      <c r="L91" s="123">
        <f t="shared" si="17"/>
        <v>0</v>
      </c>
      <c r="M91" s="123">
        <f t="shared" si="17"/>
        <v>0</v>
      </c>
      <c r="N91" s="123">
        <f t="shared" si="17"/>
        <v>0</v>
      </c>
      <c r="O91" s="123">
        <f t="shared" si="17"/>
        <v>0</v>
      </c>
      <c r="P91" s="9">
        <f t="shared" si="12"/>
        <v>0</v>
      </c>
      <c r="Q91" s="2">
        <f t="shared" si="13"/>
        <v>0</v>
      </c>
      <c r="S91" s="2" t="s">
        <v>150</v>
      </c>
    </row>
    <row r="92" spans="1:32">
      <c r="P92" s="9">
        <f t="shared" si="12"/>
        <v>0</v>
      </c>
      <c r="Q92" s="2">
        <f t="shared" si="13"/>
        <v>0</v>
      </c>
    </row>
    <row r="93" spans="1:32" s="124" customFormat="1">
      <c r="A93" s="124" t="s">
        <v>151</v>
      </c>
      <c r="D93" s="124">
        <f>SUM(D76/D81)</f>
        <v>0</v>
      </c>
      <c r="E93" s="124">
        <f t="shared" ref="E93:O93" si="18">SUM(E76/E81)</f>
        <v>0</v>
      </c>
      <c r="F93" s="124">
        <f t="shared" si="18"/>
        <v>0</v>
      </c>
      <c r="G93" s="124">
        <f t="shared" si="18"/>
        <v>0</v>
      </c>
      <c r="H93" s="124">
        <f t="shared" si="18"/>
        <v>0</v>
      </c>
      <c r="I93" s="124">
        <f t="shared" si="18"/>
        <v>0</v>
      </c>
      <c r="J93" s="124">
        <f t="shared" si="18"/>
        <v>0</v>
      </c>
      <c r="K93" s="124">
        <f t="shared" si="18"/>
        <v>0</v>
      </c>
      <c r="L93" s="124">
        <f t="shared" si="18"/>
        <v>0</v>
      </c>
      <c r="M93" s="124">
        <f t="shared" si="18"/>
        <v>0</v>
      </c>
      <c r="N93" s="124">
        <f t="shared" si="18"/>
        <v>0</v>
      </c>
      <c r="O93" s="124">
        <f t="shared" si="18"/>
        <v>0</v>
      </c>
      <c r="P93" s="9">
        <f t="shared" si="12"/>
        <v>0</v>
      </c>
      <c r="Q93" s="2">
        <f t="shared" si="13"/>
        <v>0</v>
      </c>
      <c r="S93" s="124" t="s">
        <v>151</v>
      </c>
      <c r="AB93" s="125"/>
      <c r="AC93" s="125"/>
      <c r="AD93" s="125"/>
      <c r="AE93" s="125"/>
      <c r="AF93" s="125"/>
    </row>
    <row r="94" spans="1:32" s="124" customFormat="1">
      <c r="A94" s="124" t="s">
        <v>152</v>
      </c>
      <c r="D94" s="124">
        <f>SUM(D76/D82)</f>
        <v>0</v>
      </c>
      <c r="E94" s="124">
        <f t="shared" ref="E94:O94" si="19">SUM(E76/E82)</f>
        <v>0</v>
      </c>
      <c r="F94" s="124">
        <f t="shared" si="19"/>
        <v>0</v>
      </c>
      <c r="G94" s="124">
        <f t="shared" si="19"/>
        <v>0</v>
      </c>
      <c r="H94" s="124">
        <f t="shared" si="19"/>
        <v>0</v>
      </c>
      <c r="I94" s="124">
        <f t="shared" si="19"/>
        <v>0</v>
      </c>
      <c r="J94" s="124">
        <f t="shared" si="19"/>
        <v>0</v>
      </c>
      <c r="K94" s="124">
        <f t="shared" si="19"/>
        <v>0</v>
      </c>
      <c r="L94" s="124">
        <f t="shared" si="19"/>
        <v>0</v>
      </c>
      <c r="M94" s="124">
        <f t="shared" si="19"/>
        <v>0</v>
      </c>
      <c r="N94" s="124">
        <f t="shared" si="19"/>
        <v>0</v>
      </c>
      <c r="O94" s="124">
        <f t="shared" si="19"/>
        <v>0</v>
      </c>
      <c r="P94" s="9">
        <f t="shared" si="12"/>
        <v>0</v>
      </c>
      <c r="Q94" s="2">
        <f>SUM(P94/12)</f>
        <v>0</v>
      </c>
      <c r="S94" s="124" t="s">
        <v>152</v>
      </c>
      <c r="AB94" s="125"/>
      <c r="AC94" s="125"/>
      <c r="AD94" s="125"/>
      <c r="AE94" s="125"/>
      <c r="AF94" s="125"/>
    </row>
    <row r="96" spans="1:32">
      <c r="A96" s="2" t="s">
        <v>153</v>
      </c>
      <c r="S96" s="2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2020-01-29T14:46:54Z</dcterms:created>
  <dcterms:modified xsi:type="dcterms:W3CDTF">2020-01-29T14:47:24Z</dcterms:modified>
</cp:coreProperties>
</file>